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5" windowWidth="19425" windowHeight="6690" firstSheet="1" activeTab="6"/>
  </bookViews>
  <sheets>
    <sheet name="Guide" sheetId="1" r:id="rId1"/>
    <sheet name="Données sur les ventes" sheetId="2" r:id="rId2"/>
    <sheet name="Coûts" sheetId="3" r:id="rId3"/>
    <sheet name="Coûts des mélanges" sheetId="4" r:id="rId4"/>
    <sheet name="Coûts des produits emballés" sheetId="5" r:id="rId5"/>
    <sheet name="Marges" sheetId="6" r:id="rId6"/>
    <sheet name="Outil" sheetId="7" r:id="rId7"/>
    <sheet name="Sheet1" sheetId="8" r:id="rId8"/>
  </sheets>
  <definedNames>
    <definedName name="_GoBack" localSheetId="0">'Guide'!$B$22</definedName>
    <definedName name="_xlfn.IFERROR" hidden="1">#NAME?</definedName>
    <definedName name="_xlnm.Print_Area" localSheetId="3">'Coûts des mélanges'!$A$1:$L$60</definedName>
    <definedName name="_xlnm.Print_Area" localSheetId="5">'Marges'!$A$1:$M$95</definedName>
    <definedName name="_xlnm.Print_Titles" localSheetId="2">'Coûts'!$1:$20</definedName>
    <definedName name="_xlnm.Print_Titles" localSheetId="3">'Coûts des mélanges'!$A:$A,'Coûts des mélanges'!$1:$3</definedName>
    <definedName name="_xlnm.Print_Titles" localSheetId="4">'Coûts des produits emballés'!$1:$2</definedName>
    <definedName name="_xlnm.Print_Titles" localSheetId="5">'Marges'!$1:$2</definedName>
    <definedName name="solver_cvg" localSheetId="6" hidden="1">0.0001</definedName>
    <definedName name="solver_drv" localSheetId="6" hidden="1">1</definedName>
    <definedName name="solver_eng" localSheetId="6" hidden="1">1</definedName>
    <definedName name="solver_est" localSheetId="6" hidden="1">1</definedName>
    <definedName name="solver_itr" localSheetId="6" hidden="1">2147483647</definedName>
    <definedName name="solver_mip" localSheetId="6" hidden="1">2147483647</definedName>
    <definedName name="solver_mni" localSheetId="6" hidden="1">30</definedName>
    <definedName name="solver_mrt" localSheetId="6" hidden="1">0.075</definedName>
    <definedName name="solver_msl" localSheetId="6" hidden="1">2</definedName>
    <definedName name="solver_neg" localSheetId="6" hidden="1">1</definedName>
    <definedName name="solver_nod" localSheetId="6" hidden="1">2147483647</definedName>
    <definedName name="solver_num" localSheetId="6" hidden="1">0</definedName>
    <definedName name="solver_nwt" localSheetId="6" hidden="1">1</definedName>
    <definedName name="solver_pre" localSheetId="6" hidden="1">0.000001</definedName>
    <definedName name="solver_rbv" localSheetId="6" hidden="1">1</definedName>
    <definedName name="solver_rlx" localSheetId="6" hidden="1">2</definedName>
    <definedName name="solver_rsd" localSheetId="6" hidden="1">0</definedName>
    <definedName name="solver_scl" localSheetId="6" hidden="1">1</definedName>
    <definedName name="solver_sho" localSheetId="6" hidden="1">2</definedName>
    <definedName name="solver_ssz" localSheetId="6" hidden="1">100</definedName>
    <definedName name="solver_tim" localSheetId="6" hidden="1">2147483647</definedName>
    <definedName name="solver_tol" localSheetId="6" hidden="1">0.01</definedName>
    <definedName name="solver_typ" localSheetId="6" hidden="1">3</definedName>
    <definedName name="solver_ver" localSheetId="6" hidden="1">3</definedName>
  </definedNames>
  <calcPr fullCalcOnLoad="1"/>
</workbook>
</file>

<file path=xl/comments3.xml><?xml version="1.0" encoding="utf-8"?>
<comments xmlns="http://schemas.openxmlformats.org/spreadsheetml/2006/main">
  <authors>
    <author>Andreas Boecker</author>
  </authors>
  <commentList>
    <comment ref="A71" authorId="0">
      <text>
        <r>
          <rPr>
            <b/>
            <sz val="9"/>
            <rFont val="Tahoma"/>
            <family val="2"/>
          </rPr>
          <t>Andreas Boecker:</t>
        </r>
        <r>
          <rPr>
            <sz val="9"/>
            <rFont val="Tahoma"/>
            <family val="2"/>
          </rPr>
          <t xml:space="preserve">
Pour simplifier le calcul des coûts fixes, on suppose que la valeur de récupération de l'équipement est nulle.</t>
        </r>
      </text>
    </comment>
    <comment ref="A72" authorId="0">
      <text>
        <r>
          <rPr>
            <b/>
            <sz val="9"/>
            <rFont val="Tahoma"/>
            <family val="2"/>
          </rPr>
          <t>Andreas Boecker:</t>
        </r>
        <r>
          <rPr>
            <sz val="9"/>
            <rFont val="Tahoma"/>
            <family val="2"/>
          </rPr>
          <t xml:space="preserve">
L'équipement peut être partagé entre les recettes. Les parts d'utilisation sont entrées sous chaque recette. Si l'équipement est utilisé à des fins de transformation non déclarées dans cette feuille de calcul, l'utilisation totale est inférieure à 100 %, mais ne doit jamais dépasser 100 %.</t>
        </r>
      </text>
    </comment>
  </commentList>
</comments>
</file>

<file path=xl/sharedStrings.xml><?xml version="1.0" encoding="utf-8"?>
<sst xmlns="http://schemas.openxmlformats.org/spreadsheetml/2006/main" count="305" uniqueCount="199">
  <si>
    <t>Total</t>
  </si>
  <si>
    <t>a</t>
  </si>
  <si>
    <t>b</t>
  </si>
  <si>
    <t>c</t>
  </si>
  <si>
    <t>d</t>
  </si>
  <si>
    <t>e</t>
  </si>
  <si>
    <t>f</t>
  </si>
  <si>
    <t>g</t>
  </si>
  <si>
    <t>h</t>
  </si>
  <si>
    <t>i</t>
  </si>
  <si>
    <t>j</t>
  </si>
  <si>
    <t>k</t>
  </si>
  <si>
    <t>l</t>
  </si>
  <si>
    <t>Introduction</t>
  </si>
  <si>
    <t>Outil d'établissement des coûts de transformation à la ferme fondé sur des recettes</t>
  </si>
  <si>
    <t>Préparé par : Andreas Boecker, Braden Kemp</t>
  </si>
  <si>
    <t>Date : 25/07/2011</t>
  </si>
  <si>
    <t>Légende</t>
  </si>
  <si>
    <t>Cellule de saisie des données</t>
  </si>
  <si>
    <t>Cellule qui se remplit automatiquement - ne pas modifier</t>
  </si>
  <si>
    <t>Cellule qui se remplit automatiquement, outils de planification - ne pas modifier</t>
  </si>
  <si>
    <t xml:space="preserve">Si on vous demande un mot de passe pour déprotéger une cellule jaune, tapez « open ». </t>
  </si>
  <si>
    <t>FDM2011 est le mot de passe pour tout le tableur.</t>
  </si>
  <si>
    <t>Guide de l'utilisateur</t>
  </si>
  <si>
    <t>Le présent guide explique onglet par onglet la marche à suivre pour remplir l’outil d’établissement des coûts de transformation à la ferme fondé sur des recettes. En le suivant, les utilisateurs pourront entrer rapidement et avec précision leurs données personnelles, et obtenir les données de la meilleure qualité possible pour fins de planification et d’analyse. Chaque section présente d’abord l’objet de l’onglet correspondant et donne une série de directives pour la saisie et l’analyse des données.</t>
  </si>
  <si>
    <t>Onglet « Données sur les ventes »</t>
  </si>
  <si>
    <t>La feuille de calcul de cet onglet facilite le transfert des chiffres sur les ventes au modèle d’analyse des coûts. Vous devez saisir les données dans les cellules jaunes à partir du rapport sur les ventes pour la période en question. Cet instrument peut être utilisé à d’autres fins que l’analyse, et l’utilisateur peut décider de saisir ici des projections sur les ventes afin d’utiliser les feuilles ultérieures pour déterminer un seuil poids/prix optimal pour son produit.</t>
  </si>
  <si>
    <t>Directives</t>
  </si>
  <si>
    <t>1. Inscrivez le nom de votre recette et le format de votre produit dans la colonne B, suivis de la variété ou de la saveur dans les cellules suivantes.</t>
  </si>
  <si>
    <t xml:space="preserve">2. Entrez les unités vendues (ou les ventes prévues pour un nouveau produit) dans la colonne D. Il s’agit des unités indiquées dans le deuxième tableau de la feuille de calcul « Coûts » intitulé « Unités par recette ». </t>
  </si>
  <si>
    <t>3. Entrez le prix de vente pour chacune.</t>
  </si>
  <si>
    <t>4. Le programme mettra à jour automatiquement les saveurs pour le format 2 de chaque recette; pour ajouter des saveurs que vous produisez pour le format 2, mais non pour le format 1, entrez simplement la saveur sous les saveurs générées automatiquement sous Recette 2, Format 2.</t>
  </si>
  <si>
    <t>5. Répétez cette opération pour toutes les autres recettes que vous produisez, sous recettes 2 et 3.</t>
  </si>
  <si>
    <t>Onglet « Coûts »</t>
  </si>
  <si>
    <t>Dans la feuille de calcul des coûts, vous devez d’abord préciser les produits et les unités ou les pots par recette pour chaque produit. Vous pourrez ensuite entrer les coûts des ingrédients, de main-d’œuvre et d’électricité par recette, d’emballage ainsi que les coûts fixes ou les coûts indirects. Les cellules jaunes peuvent être modifiées manuellement et les données mises à jour lorsque les coûts changent.</t>
  </si>
  <si>
    <r>
      <t>1.</t>
    </r>
    <r>
      <rPr>
        <sz val="7"/>
        <rFont val="Times New Roman"/>
        <family val="1"/>
      </rPr>
      <t>     </t>
    </r>
    <r>
      <rPr>
        <sz val="11"/>
        <rFont val="Calibri"/>
        <family val="2"/>
      </rPr>
      <t>Dans le tableau « Liste de produits », remplacez « Recette 1, 2, 3 » dans les cellules jaunes (colonne A) par le nom générique de votre produit (p. ex., tartes, gâteaux, confitures).</t>
    </r>
  </si>
  <si>
    <r>
      <t>2.</t>
    </r>
    <r>
      <rPr>
        <sz val="7"/>
        <rFont val="Times New Roman"/>
        <family val="1"/>
      </rPr>
      <t>      </t>
    </r>
    <r>
      <rPr>
        <sz val="11"/>
        <rFont val="Calibri"/>
        <family val="2"/>
      </rPr>
      <t>Dans le tableau « Unités par recette », remplacez « Format » (colonne A) par le format de votre produit pour chaque recette.</t>
    </r>
  </si>
  <si>
    <r>
      <t>·</t>
    </r>
    <r>
      <rPr>
        <sz val="7"/>
        <rFont val="Times New Roman"/>
        <family val="1"/>
      </rPr>
      <t xml:space="preserve">         </t>
    </r>
    <r>
      <rPr>
        <sz val="11"/>
        <rFont val="Calibri"/>
        <family val="2"/>
      </rPr>
      <t>Les cellules vertes du tableau se mettront à jour automatiquement avec le nom de la recette entrée dans le tableau précédent.</t>
    </r>
  </si>
  <si>
    <r>
      <t>·</t>
    </r>
    <r>
      <rPr>
        <sz val="7"/>
        <rFont val="Times New Roman"/>
        <family val="1"/>
      </rPr>
      <t xml:space="preserve">         </t>
    </r>
    <r>
      <rPr>
        <sz val="11"/>
        <rFont val="Calibri"/>
        <family val="2"/>
      </rPr>
      <t>Entrez le nombre d’unités que vous produisez par recette dans la colonne B (p. ex., si une recette de confitures donne 12 pots, inscrivez 12).</t>
    </r>
  </si>
  <si>
    <r>
      <t>3.</t>
    </r>
    <r>
      <rPr>
        <sz val="7"/>
        <rFont val="Times New Roman"/>
        <family val="1"/>
      </rPr>
      <t>      </t>
    </r>
    <r>
      <rPr>
        <sz val="11"/>
        <rFont val="Calibri"/>
        <family val="2"/>
      </rPr>
      <t>Dans le tableau « Ingrédients », précisez les ingrédients propres à votre produit.</t>
    </r>
  </si>
  <si>
    <r>
      <t>4.</t>
    </r>
    <r>
      <rPr>
        <sz val="7"/>
        <rFont val="Times New Roman"/>
        <family val="1"/>
      </rPr>
      <t>      </t>
    </r>
    <r>
      <rPr>
        <sz val="11"/>
        <rFont val="Calibri"/>
        <family val="2"/>
      </rPr>
      <t xml:space="preserve">Pour chaque ingrédient, entrez l’unité (p. ex., kilogramme, livre ou litre) indiquée dans la recette puis le prix unitaire. </t>
    </r>
  </si>
  <si>
    <r>
      <t>·</t>
    </r>
    <r>
      <rPr>
        <sz val="7"/>
        <rFont val="Times New Roman"/>
        <family val="1"/>
      </rPr>
      <t xml:space="preserve">         </t>
    </r>
    <r>
      <rPr>
        <sz val="11"/>
        <rFont val="Calibri"/>
        <family val="2"/>
      </rPr>
      <t xml:space="preserve">Comme cet outil est fondé sur des recettes, il n’est pas nécessaire d’avoir la même unité pour chaque ingrédient. </t>
    </r>
  </si>
  <si>
    <r>
      <t>·</t>
    </r>
    <r>
      <rPr>
        <sz val="7"/>
        <rFont val="Times New Roman"/>
        <family val="1"/>
      </rPr>
      <t xml:space="preserve">         </t>
    </r>
    <r>
      <rPr>
        <sz val="11"/>
        <rFont val="Calibri"/>
        <family val="2"/>
      </rPr>
      <t>Les ingrédients achetés en unités autres que celles précisées dans la recette doivent être convertis en prix unitaire selon l’unité utilisée dans la recette. Par exemple, le prix du sucre est généralement établi par kilogramme, mais les recettes utilisent souvent des volumes, comme des tasses ou des litres. Vous devriez donc convertir un prix au kilogramme, disons 1,20 $/kg, en un prix au litre en le multipliant par sa densité spécifique, disons 0,8 kg/L, ce qui donnerait un prix au litre de 0,96 $/L.</t>
    </r>
  </si>
  <si>
    <r>
      <t>5.</t>
    </r>
    <r>
      <rPr>
        <sz val="7"/>
        <rFont val="Times New Roman"/>
        <family val="1"/>
      </rPr>
      <t>      </t>
    </r>
    <r>
      <rPr>
        <sz val="11"/>
        <rFont val="Calibri"/>
        <family val="2"/>
      </rPr>
      <t>Dans le tableau « Coûts variables », inscrivez d’abord une plage salariale moyenne/heure pour les personnes qui participent à la transformation. Dans le cas de la main-d’œuvre salariée, assurez-vous d’inscrire ce qu’il vous en coûte par heure/employé. Si vous, à titre d’entrepreneur, faites le travail, entrez le coût à l’heure d’une personne que vous engageriez pour faire un travail de qualité égale ou supérieure à pareille vitesse ou plus rapidement que vous.</t>
    </r>
  </si>
  <si>
    <r>
      <t>6.</t>
    </r>
    <r>
      <rPr>
        <sz val="7"/>
        <rFont val="Times New Roman"/>
        <family val="1"/>
      </rPr>
      <t>      </t>
    </r>
    <r>
      <rPr>
        <sz val="11"/>
        <rFont val="Calibri"/>
        <family val="2"/>
      </rPr>
      <t>Pour chaque produit, inscrivez le temps total de production pour un processus de transformation typique ou moyen, à partir de la préparation des ingrédients et de l’équipement jusqu’à l’emballage final et au nettoyage, en minutes. Cependant, n’oubliez pas que l’outil est fondé sur des recettes :</t>
    </r>
  </si>
  <si>
    <r>
      <t>·</t>
    </r>
    <r>
      <rPr>
        <sz val="7"/>
        <rFont val="Times New Roman"/>
        <family val="1"/>
      </rPr>
      <t xml:space="preserve">         </t>
    </r>
    <r>
      <rPr>
        <sz val="11"/>
        <rFont val="Calibri"/>
        <family val="2"/>
      </rPr>
      <t>Si la transformation se fait par lots qui sont des multiples de la recette, vous devez inscrire le temps requis par recette. Vous devez simplement diviser le temps requis par lot par le nombre de recettes qui entrent dans un lot. Par exemple, si la taille normale d’un lot représente le double d’une recette, divisez le temps par 2. L’outil calculera automatiquement les coûts de main-d’œuvre par recette et les affichera dans la colonne D.</t>
    </r>
  </si>
  <si>
    <r>
      <t>7.</t>
    </r>
    <r>
      <rPr>
        <sz val="7"/>
        <rFont val="Times New Roman"/>
        <family val="1"/>
      </rPr>
      <t>      </t>
    </r>
    <r>
      <rPr>
        <sz val="11"/>
        <rFont val="Calibri"/>
        <family val="2"/>
      </rPr>
      <t>Entrez le coût estimatif des services publics et de l’eau pour une recette simple dans la colonne C. Au besoin, suivez la même procédure que pour la main-d’œuvre (étape précédente) pour convertir les coûts par lots en coûts par recette.</t>
    </r>
  </si>
  <si>
    <r>
      <t>8.</t>
    </r>
    <r>
      <rPr>
        <sz val="7"/>
        <rFont val="Times New Roman"/>
        <family val="1"/>
      </rPr>
      <t xml:space="preserve">       </t>
    </r>
    <r>
      <rPr>
        <sz val="11"/>
        <rFont val="Calibri"/>
        <family val="2"/>
      </rPr>
      <t>Dans le tableau « Matériel d’emballage », inscrivez le prix unitaire du matériel d’emballage pour chaque format/recette dans la colonne C.</t>
    </r>
  </si>
  <si>
    <r>
      <t>·</t>
    </r>
    <r>
      <rPr>
        <sz val="7"/>
        <rFont val="Times New Roman"/>
        <family val="1"/>
      </rPr>
      <t>        La recette et le format (colonne B) se mettront à jour automatiquement selon les données saisies ci-dessus.</t>
    </r>
  </si>
  <si>
    <r>
      <t>9.</t>
    </r>
    <r>
      <rPr>
        <sz val="7"/>
        <rFont val="Times New Roman"/>
        <family val="1"/>
      </rPr>
      <t>      </t>
    </r>
    <r>
      <rPr>
        <sz val="11"/>
        <rFont val="Calibri"/>
        <family val="2"/>
      </rPr>
      <t>Le tableau « Coûts fixes » permet de saisir les coûts fixes liés à l’équipement nécessaire pour produire vos recettes.</t>
    </r>
  </si>
  <si>
    <r>
      <t>·</t>
    </r>
    <r>
      <rPr>
        <sz val="7"/>
        <rFont val="Times New Roman"/>
        <family val="1"/>
      </rPr>
      <t xml:space="preserve">         </t>
    </r>
    <r>
      <rPr>
        <sz val="11"/>
        <rFont val="Calibri"/>
        <family val="2"/>
      </rPr>
      <t>Dans la colonne A, inscrivez le nom de l’équipement acheté.</t>
    </r>
  </si>
  <si>
    <r>
      <t>·</t>
    </r>
    <r>
      <rPr>
        <sz val="7"/>
        <rFont val="Times New Roman"/>
        <family val="1"/>
      </rPr>
      <t xml:space="preserve">         </t>
    </r>
    <r>
      <rPr>
        <sz val="11"/>
        <rFont val="Calibri"/>
        <family val="2"/>
      </rPr>
      <t>Dans la colonne B, inscrivez le prix d’achat total.</t>
    </r>
  </si>
  <si>
    <r>
      <t>·</t>
    </r>
    <r>
      <rPr>
        <sz val="7"/>
        <rFont val="Times New Roman"/>
        <family val="1"/>
      </rPr>
      <t xml:space="preserve">         </t>
    </r>
    <r>
      <rPr>
        <sz val="11"/>
        <rFont val="Calibri"/>
        <family val="2"/>
      </rPr>
      <t>Dans la colonne C, inscrivez le nombre prévu d’années d’utilisation avant que l’équipement devienne désuet ou qu’il soit radié.</t>
    </r>
  </si>
  <si>
    <r>
      <t>·</t>
    </r>
    <r>
      <rPr>
        <sz val="7"/>
        <rFont val="Times New Roman"/>
        <family val="1"/>
      </rPr>
      <t xml:space="preserve">         </t>
    </r>
    <r>
      <rPr>
        <sz val="11"/>
        <rFont val="Calibri"/>
        <family val="2"/>
      </rPr>
      <t>Dans la colonne D, inscrivez le taux d’intérêt. Si le bien a été acheté à crédit, vous pouvez saisir le taux d’intérêt du prêt. S’il a été financé par capitaux propres, vous devriez pondérer ce coût en appliquant un taux d’intérêt qui aurait pu être obtenu si les fonds avaient été investis ailleurs. À titre d’indicateur prudent, on suppose habituellement un rendement de 5 % des investissements en agriculture.</t>
    </r>
  </si>
  <si>
    <r>
      <t>·</t>
    </r>
    <r>
      <rPr>
        <sz val="7"/>
        <rFont val="Times New Roman"/>
        <family val="1"/>
      </rPr>
      <t xml:space="preserve">         </t>
    </r>
    <r>
      <rPr>
        <sz val="11"/>
        <rFont val="Calibri"/>
        <family val="2"/>
      </rPr>
      <t>La colonne E indique le coût annuel calculé de chaque bien.</t>
    </r>
  </si>
  <si>
    <r>
      <t>·</t>
    </r>
    <r>
      <rPr>
        <sz val="7"/>
        <rFont val="Times New Roman"/>
        <family val="1"/>
      </rPr>
      <t xml:space="preserve">         </t>
    </r>
    <r>
      <rPr>
        <sz val="11"/>
        <rFont val="Calibri"/>
        <family val="2"/>
      </rPr>
      <t>Dans la colonne F, inscrivez la part en pourcentage de l’utilisation de l’équipement acheté que représente la recette 1  (de 0 %, si le bien n’est pas du tout utilisé pour fabriquer le produit, à 100 %, s’il est utilisé exclusivement pour ce produit).</t>
    </r>
  </si>
  <si>
    <r>
      <t>·</t>
    </r>
    <r>
      <rPr>
        <sz val="7"/>
        <rFont val="Times New Roman"/>
        <family val="1"/>
      </rPr>
      <t xml:space="preserve">         </t>
    </r>
    <r>
      <rPr>
        <sz val="11"/>
        <rFont val="Calibri"/>
        <family val="2"/>
      </rPr>
      <t>La colonne G donne le coût annuel attribuable à la recette 1.</t>
    </r>
  </si>
  <si>
    <r>
      <t>·</t>
    </r>
    <r>
      <rPr>
        <sz val="7"/>
        <rFont val="Times New Roman"/>
        <family val="1"/>
      </rPr>
      <t xml:space="preserve">         </t>
    </r>
    <r>
      <rPr>
        <sz val="11"/>
        <rFont val="Calibri"/>
        <family val="2"/>
      </rPr>
      <t>Les colonnes H à K  suivent la même logique pour les recettes 2 et 3 que les colonnes F et G pour la recette 1.</t>
    </r>
  </si>
  <si>
    <r>
      <t>·</t>
    </r>
    <r>
      <rPr>
        <sz val="7"/>
        <rFont val="Times New Roman"/>
        <family val="1"/>
      </rPr>
      <t xml:space="preserve">         </t>
    </r>
    <r>
      <rPr>
        <sz val="11"/>
        <rFont val="Calibri"/>
        <family val="2"/>
      </rPr>
      <t>La dernière colonne, la colonne L, permet de vérifier si un bien est sous-utilisé ou surutilisé en additionnant les parts d’utilisation en pourcentage des trois recettes. Si le total est supérieur à 100 %, chaque entrée par recette doit être revue et rajustée pour ramener l’utilisation à un maximum de 100 %. Des taux d’utilisation inférieurs à 100 % sont justifiés si le bien est utilisé à des fins autres que celles faisant l’objet de cet outil.</t>
    </r>
  </si>
  <si>
    <t>Onglet « Coûts des mélanges »</t>
  </si>
  <si>
    <t xml:space="preserve">La feuille de calcul de cet onglet reprend certaines valeurs de la feuille de calcul « Coûts » pour calculer le coût de la saveur de chaque produit (mélange), en dollars par unité. Les cellules vertes se remplissent automatiquement, et il ne faut pas les modifier. Vous pouvez entrer et modifier des données dans les cellules jaune pâle. Les recettes de chaque produit sont saisies dans cette feuille de calcul, et le coût des mélanges bruts par unité est calculé à partir du coût des ingrédients saisi dans la feuille de calcul « Coûts ». </t>
  </si>
  <si>
    <r>
      <t>1.</t>
    </r>
    <r>
      <rPr>
        <sz val="7"/>
        <rFont val="Times New Roman"/>
        <family val="1"/>
      </rPr>
      <t>     </t>
    </r>
    <r>
      <rPr>
        <sz val="11"/>
        <rFont val="Calibri"/>
        <family val="2"/>
      </rPr>
      <t>C’est dans le bloc de cellules jaune pâle que vous saisissez votre recette. Pour chaque produit énuméré dans la colonne A, entrez la recette dans tout le tableau. Les ingrédients saisis dans la feuille de calcul « Coûts » s’affichent dans la rangée 6 et leur coût dans la rangée 7. Vous devez entrer la quantité de chaque ingrédient selon l’unité de mesure utilisée pour saisir le prix de l’ingrédient dans la feuille de calcul « Coûts ». Par exemple, si l’unité de mesure était le litre et si vous avez 750 mL d’un ingrédient par recette, veuillez inscrire 0,75 (ou 0.75). Si l’unité de mesure était la tasse, veuillez inscrire 3,75 (ou 3.75).</t>
    </r>
  </si>
  <si>
    <r>
      <t>2.</t>
    </r>
    <r>
      <rPr>
        <sz val="7"/>
        <rFont val="Times New Roman"/>
        <family val="1"/>
      </rPr>
      <t>     </t>
    </r>
    <r>
      <rPr>
        <sz val="11"/>
        <rFont val="Calibri"/>
        <family val="2"/>
      </rPr>
      <t>Après que vous avez saisi la recette, l’outil calcule automatiquement le coût de chaque ingrédient par recette dans la section directement en-dessous de celle où vous avez saisi la recette. Puis plus bas, s’afficheront les coûts des mélanges bruts pour chaque produit.</t>
    </r>
  </si>
  <si>
    <t>Onglet « Coûts des produits emballés »</t>
  </si>
  <si>
    <t>À partir des coûts unitaires des mélanges tirés de l’onglet « Coûts des mélanges », la feuille de calcul des coûts des produits emballés associe les coûts des mélanges aux coûts de l’emballage et de l’étiquetage. Les coûts supplémentaires comme les coûts de main-d’œuvre et d’électricité sont également pris en compte. Cette feuille de calcul calcule le coût variable par unité, pour chaque format et saveur du produit.</t>
  </si>
  <si>
    <t>Vous n’avez rien à écrire dans ce tableau qui affiche les données automatiquement. Les colonnes H et I donnent respectivement le coût total par recette ainsi que le coût unitaire, p. ex., par pot de 110 mL.</t>
  </si>
  <si>
    <t>Onglet « Marges »</t>
  </si>
  <si>
    <t>La feuille de calcul des marges présente dans un seul tableau le nombre d’unités vendues, les revenus, le coût des biens transformés et la marge brute qui en résulte pour chaque produit d’un groupe de recettes. Pour chaque produit, la marge est exprimée en termes absolus ($) et en part des revenus (%). Pour chaque groupe de recettes, la marge brute est également exprimée en dollars et en pourcentage des revenus. Enfin, après soustraction des coûts fixes, la marge nette est présentée pour chaque groupe de recettes. Le tableau est totalement intégré, si bien que tout changement apporté en cours de route, que ce soit au coût des ingrédients ou au volume du produit, sera pris en compte ici.</t>
  </si>
  <si>
    <t>Ce tableau se remplit automatiquement et peut être utilisé à des fins de planification et d’analyse. Les principaux éléments sur lesquels il faut se concentrer comprennent la marge brute, en dollars et en pourcentage. Ces indicateurs donnent un aperçu du rendement de chaque produit. L’analyse de ces chiffres peut donner à l’exploitant une idée des produits qui pourraient être davantage commercialisés ou qu’il serait préférable d’arrêter de fabriquer.</t>
  </si>
  <si>
    <t>Onglet « Outils »</t>
  </si>
  <si>
    <t>Cette feuille de calcul vous permet de simuler les effets de changements possibles dans les prix et le nombre d’unités vendues sur le rendement financier de chaque produit. Pour chacun des produits énumérés dans la colonne A, les colonnes B à E inclusivement montrent le nombre d’unités vendues, les prix et les marges brutes actuels, en dollars et en pourcentage.</t>
  </si>
  <si>
    <t>Les deux colonnes suivantes vous permettent de saisir un prix modifié et un changement prévu dans les ventes en réaction à ce changement. Par exemple, vous n’êtes peut-être pas satisfait de la marge brute actuelle d’un produit et décidez d’en hausser le prix, parce qu’il n’est pas possible de réduire les coûts. Vous prévoyez que le nombre d’unités vendues diminuera de 5 % en réaction à la hausse du prix. Pour cette simulation, vous saisiriez le « nouveau » prix dans la colonne F et 95 % (nombre d’unités vendues actuellement à 100 % moins une réduction de 5 %) dans la colonne G.</t>
  </si>
  <si>
    <t>Les cinq dernières colonnes, soit H à L inclusivement (en jaune) montrent l’incidence de ces changements sur :</t>
  </si>
  <si>
    <t>le nombre d'unités vendues;</t>
  </si>
  <si>
    <t>les revenus;</t>
  </si>
  <si>
    <t>la marge brute en dollars;</t>
  </si>
  <si>
    <t>le coût des biens produits et vendus;</t>
  </si>
  <si>
    <t>la marge brute en pourcentage.</t>
  </si>
  <si>
    <t>Il est donc possible de simuler les effets des décisions en matière de prix avant que celles-ci ne soient mises en œuvre et de les comparer aux indicateurs de rendement actuels figurant dans les colonnes B à E.</t>
  </si>
  <si>
    <t>Matrice de saisie des données</t>
  </si>
  <si>
    <t>Produit</t>
  </si>
  <si>
    <t>Produit A</t>
  </si>
  <si>
    <t>Produit B</t>
  </si>
  <si>
    <t>Unités</t>
  </si>
  <si>
    <t>Mélange</t>
  </si>
  <si>
    <t>Prix</t>
  </si>
  <si>
    <t>Revenus</t>
  </si>
  <si>
    <t>Recette 1, format 1</t>
  </si>
  <si>
    <t>Recette 2, format 1</t>
  </si>
  <si>
    <t>Recette 2, format 2</t>
  </si>
  <si>
    <t>Recette 3, format 1</t>
  </si>
  <si>
    <t>Recette 3, format 2</t>
  </si>
  <si>
    <t>Feuille de calcul des coûts</t>
  </si>
  <si>
    <t>Recette 1</t>
  </si>
  <si>
    <t>Recette 2</t>
  </si>
  <si>
    <t>Recette 3</t>
  </si>
  <si>
    <t>Recette</t>
  </si>
  <si>
    <t>Format 1</t>
  </si>
  <si>
    <t>Format 2</t>
  </si>
  <si>
    <t>Ingrédient</t>
  </si>
  <si>
    <t>Ingrédient 1</t>
  </si>
  <si>
    <t>Ingrédient 2</t>
  </si>
  <si>
    <t>Ingrédient 3</t>
  </si>
  <si>
    <t>Ingrédient 4</t>
  </si>
  <si>
    <t>Ingrédient 5</t>
  </si>
  <si>
    <t>Ingrédient 6</t>
  </si>
  <si>
    <t>Ingrédient 7</t>
  </si>
  <si>
    <t>Ingrédient 8</t>
  </si>
  <si>
    <t>Ingrédient 9</t>
  </si>
  <si>
    <t>Ingrédient 10</t>
  </si>
  <si>
    <t>Ingrédient 11</t>
  </si>
  <si>
    <t>Ingrédient 12</t>
  </si>
  <si>
    <t>Ingrédient 13</t>
  </si>
  <si>
    <t>Ingrédient 14</t>
  </si>
  <si>
    <t>Ingrédient 15</t>
  </si>
  <si>
    <t>Litre</t>
  </si>
  <si>
    <t>Unités par recette</t>
  </si>
  <si>
    <t>INGRÉDIENTS</t>
  </si>
  <si>
    <t>Unité</t>
  </si>
  <si>
    <t>Prix unitaire</t>
  </si>
  <si>
    <t>Services publics / Eau</t>
  </si>
  <si>
    <t>Matériel d'emballage</t>
  </si>
  <si>
    <t>Liste de produits</t>
  </si>
  <si>
    <t>Contenants</t>
  </si>
  <si>
    <t>par unité</t>
  </si>
  <si>
    <t>Recette 1, contenant de format 1</t>
  </si>
  <si>
    <t>Couvercles</t>
  </si>
  <si>
    <t xml:space="preserve">Recette 1, couvercle de format 1 </t>
  </si>
  <si>
    <t>Étiquettes</t>
  </si>
  <si>
    <t>Recette 3, étiquettes de format 2</t>
  </si>
  <si>
    <t>Recette 1, étiquettes de format 1</t>
  </si>
  <si>
    <t>Recette 1, étiquettes de format 2</t>
  </si>
  <si>
    <t>Recette 2, étiquettes de format 1</t>
  </si>
  <si>
    <t>Recette 2, étiquettes de format 2</t>
  </si>
  <si>
    <t>Recette 3, étiquettes de format 1</t>
  </si>
  <si>
    <t>Coûts fixes</t>
  </si>
  <si>
    <t xml:space="preserve">Équipement </t>
  </si>
  <si>
    <t>Équipement de cuisson</t>
  </si>
  <si>
    <t>Prix d'achat</t>
  </si>
  <si>
    <t>Années d'utilisation</t>
  </si>
  <si>
    <t>Taux d'intérêt</t>
  </si>
  <si>
    <t>Coût annuel</t>
  </si>
  <si>
    <t>Part</t>
  </si>
  <si>
    <t>Coût</t>
  </si>
  <si>
    <t>Utilisation totale</t>
  </si>
  <si>
    <t>Coûts fixes : total/recette</t>
  </si>
  <si>
    <t>Gamme de produits</t>
  </si>
  <si>
    <t>Coût des ingrédients</t>
  </si>
  <si>
    <t>Coûts des mélanges (par recette)</t>
  </si>
  <si>
    <t>Coût des mélanges</t>
  </si>
  <si>
    <t>Par recette</t>
  </si>
  <si>
    <t>Coût unitaire</t>
  </si>
  <si>
    <t>Coût unitaire - Recette 3</t>
  </si>
  <si>
    <t>Feuille de calcul du coût des produits emballés</t>
  </si>
  <si>
    <t>Coût de production par recette</t>
  </si>
  <si>
    <t>Gelée de vin</t>
  </si>
  <si>
    <t>Format, variété</t>
  </si>
  <si>
    <t>Contenant</t>
  </si>
  <si>
    <t>Couvercle</t>
  </si>
  <si>
    <t>Étiquette</t>
  </si>
  <si>
    <t>Électricité</t>
  </si>
  <si>
    <t xml:space="preserve">Coût total </t>
  </si>
  <si>
    <t>par recette</t>
  </si>
  <si>
    <t>Recette 1, format 2</t>
  </si>
  <si>
    <t>Coût total</t>
  </si>
  <si>
    <t>Marges</t>
  </si>
  <si>
    <t>VOLUME DES VENTES</t>
  </si>
  <si>
    <t>Marge brute II</t>
  </si>
  <si>
    <t>Marge brute %</t>
  </si>
  <si>
    <t>Marge nette</t>
  </si>
  <si>
    <t>Outil de sensibilité des ventes</t>
  </si>
  <si>
    <t>Unités vendues</t>
  </si>
  <si>
    <t>Marge brute ($)</t>
  </si>
  <si>
    <t>Marge brute (%)</t>
  </si>
  <si>
    <t>Prix rajusté</t>
  </si>
  <si>
    <t>Changement prévu dans les ventes %</t>
  </si>
  <si>
    <t>Rajustements après changement dans les prix ou les ventes</t>
  </si>
  <si>
    <t>Coût des produits vendus (CPV) II</t>
  </si>
  <si>
    <t>CPV</t>
  </si>
  <si>
    <t>Notes</t>
  </si>
  <si>
    <t>Par Recette</t>
  </si>
  <si>
    <t>Temps de production total (minutes)</t>
  </si>
  <si>
    <t>Recette 1, contenant de format 2</t>
  </si>
  <si>
    <t>Recette 2, contenant de format 1</t>
  </si>
  <si>
    <t>Recette 2, contenant de format 2</t>
  </si>
  <si>
    <t>Recette 3, contenant de format 1</t>
  </si>
  <si>
    <t>Recette 3, contenant de format 2</t>
  </si>
  <si>
    <t xml:space="preserve">Recette 1, couvercle de format 2 </t>
  </si>
  <si>
    <t>Recette 2, couvercle de format 1</t>
  </si>
  <si>
    <t>Recette 2, couvercle de format 2</t>
  </si>
  <si>
    <t>Recette 3, couvercle de format 1</t>
  </si>
  <si>
    <t>Recette 3, couvercle de format 2</t>
  </si>
  <si>
    <t>Coûts variables : main-d'œuvre, services publics, etc.</t>
  </si>
  <si>
    <t>Coût de la main-d'œuvre / heure</t>
  </si>
  <si>
    <t>Main-d'œuvre</t>
  </si>
  <si>
    <t>Inscrivez la quantité de chaque ingrédient selon l'unité de mesure utilisée pour saisir le prix de l'ingrédient dans la feuille de calcul « Coûts ». Si l'unité utilisée était le litre et si vous avez utilisé 750 mL de cet ingrédient par recette, inscrivez 0,75 (ou 0.75).</t>
  </si>
  <si>
    <t>Sensibilité des marges et des ventes à un changement donné dans le prix unitaire</t>
  </si>
  <si>
    <t>Department of Food, Agricultural and Resource Economics, FARE, University of Guelph</t>
  </si>
  <si>
    <r>
      <rPr>
        <sz val="11"/>
        <rFont val="Calibri"/>
        <family val="2"/>
      </rPr>
      <t>Le projet  a été financé par l’entremise de Cultivons l’avenir, une initiative fédérale-provinciale-</t>
    </r>
    <r>
      <rPr>
        <sz val="11"/>
        <color indexed="56"/>
        <rFont val="Calibri"/>
        <family val="2"/>
      </rPr>
      <t>territoriale.</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</si>
</sst>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quot;$&quot;* #,##0.00000_-;\-&quot;$&quot;* #,##0.00000_-;_-&quot;$&quot;* &quot;-&quot;????_-;_-@_-"/>
    <numFmt numFmtId="167" formatCode="0.000"/>
    <numFmt numFmtId="168" formatCode="_(&quot;$&quot;* #,##0.000_);_(&quot;$&quot;* \(#,##0.000\);_(&quot;$&quot;* &quot;-&quot;???_);_(@_)"/>
    <numFmt numFmtId="169" formatCode="mmmm\ d\,\ yyyy"/>
    <numFmt numFmtId="170" formatCode="0.0000%"/>
    <numFmt numFmtId="171" formatCode="0.00000%"/>
    <numFmt numFmtId="172" formatCode="_(&quot;$&quot;* #,##0.00_);_(&quot;$&quot;* \(#,##0.00\);_(&quot;$&quot;* &quot;-&quot;???_);_(@_)"/>
    <numFmt numFmtId="173" formatCode="_-* #,##0.000_-;\-* #,##0.000_-;_-* &quot;-&quot;?_-;_-@_-"/>
    <numFmt numFmtId="174" formatCode="_-&quot;$&quot;* #,##0.00_-;\-&quot;$&quot;* #,##0.00_-;_-&quot;$&quot;* &quot;-&quot;???_-;_-@_-"/>
    <numFmt numFmtId="175" formatCode="#,##0.00_ ;\-#,##0.00\ "/>
    <numFmt numFmtId="176" formatCode="&quot;$&quot;#,##0.00"/>
  </numFmts>
  <fonts count="67">
    <font>
      <sz val="10"/>
      <name val="Arial"/>
      <family val="0"/>
    </font>
    <font>
      <sz val="11"/>
      <color indexed="8"/>
      <name val="Calibri"/>
      <family val="2"/>
    </font>
    <font>
      <u val="singleAccounting"/>
      <sz val="10"/>
      <name val="Arial"/>
      <family val="2"/>
    </font>
    <font>
      <b/>
      <sz val="10"/>
      <name val="Arial"/>
      <family val="2"/>
    </font>
    <font>
      <b/>
      <sz val="12"/>
      <name val="Arial"/>
      <family val="2"/>
    </font>
    <font>
      <b/>
      <u val="singleAccounting"/>
      <sz val="10"/>
      <name val="Arial"/>
      <family val="2"/>
    </font>
    <font>
      <b/>
      <sz val="14"/>
      <name val="Arial"/>
      <family val="2"/>
    </font>
    <font>
      <sz val="16"/>
      <name val="Arial"/>
      <family val="2"/>
    </font>
    <font>
      <u val="single"/>
      <sz val="10"/>
      <name val="Arial"/>
      <family val="2"/>
    </font>
    <font>
      <b/>
      <u val="singleAccounting"/>
      <sz val="14"/>
      <name val="Arial"/>
      <family val="2"/>
    </font>
    <font>
      <u val="single"/>
      <sz val="12"/>
      <name val="Arial"/>
      <family val="2"/>
    </font>
    <font>
      <b/>
      <u val="single"/>
      <sz val="10"/>
      <name val="Arial"/>
      <family val="2"/>
    </font>
    <font>
      <sz val="12"/>
      <name val="Arial"/>
      <family val="2"/>
    </font>
    <font>
      <sz val="14"/>
      <name val="Arial"/>
      <family val="2"/>
    </font>
    <font>
      <sz val="9"/>
      <name val="Tahoma"/>
      <family val="2"/>
    </font>
    <font>
      <b/>
      <sz val="9"/>
      <name val="Tahoma"/>
      <family val="2"/>
    </font>
    <font>
      <sz val="11"/>
      <name val="Calibri"/>
      <family val="2"/>
    </font>
    <font>
      <sz val="7"/>
      <name val="Times New Roman"/>
      <family val="1"/>
    </font>
    <font>
      <sz val="11"/>
      <name val="Symbol"/>
      <family val="1"/>
    </font>
    <font>
      <sz val="11"/>
      <color indexed="56"/>
      <name val="Calibri"/>
      <family val="2"/>
    </font>
    <font>
      <b/>
      <sz val="10"/>
      <color indexed="8"/>
      <name val="Arial"/>
      <family val="2"/>
    </font>
    <font>
      <sz val="10"/>
      <color indexed="8"/>
      <name val="Arial"/>
      <family val="2"/>
    </font>
    <font>
      <sz val="10"/>
      <color indexed="9"/>
      <name val="Arial"/>
      <family val="2"/>
    </font>
    <font>
      <b/>
      <sz val="14"/>
      <color indexed="62"/>
      <name val="Cambria"/>
      <family val="1"/>
    </font>
    <font>
      <b/>
      <sz val="13"/>
      <color indexed="62"/>
      <name val="Cambria"/>
      <family val="1"/>
    </font>
    <font>
      <b/>
      <sz val="16"/>
      <color indexed="21"/>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0"/>
      <color theme="0"/>
      <name val="Arial"/>
      <family val="2"/>
    </font>
    <font>
      <b/>
      <sz val="14"/>
      <color rgb="FF365F91"/>
      <name val="Cambria"/>
      <family val="1"/>
    </font>
    <font>
      <b/>
      <sz val="13"/>
      <color rgb="FF4F81BD"/>
      <name val="Cambria"/>
      <family val="1"/>
    </font>
    <font>
      <b/>
      <sz val="16"/>
      <color theme="8" tint="-0.4999699890613556"/>
      <name val="Cambria"/>
      <family val="1"/>
    </font>
    <font>
      <sz val="11"/>
      <color rgb="FF1F497D"/>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indexed="4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style="thin"/>
      <top/>
      <bottom/>
    </border>
    <border>
      <left/>
      <right/>
      <top/>
      <bottom style="medium"/>
    </border>
    <border>
      <left/>
      <right style="medium"/>
      <top/>
      <bottom style="medium"/>
    </border>
    <border>
      <left style="medium"/>
      <right/>
      <top/>
      <bottom style="medium"/>
    </border>
    <border>
      <left style="medium"/>
      <right style="thin"/>
      <top/>
      <bottom style="medium"/>
    </border>
    <border>
      <left style="medium"/>
      <right/>
      <top/>
      <bottom/>
    </border>
    <border>
      <left/>
      <right/>
      <top style="thin"/>
      <bottom/>
    </border>
    <border>
      <left style="thin"/>
      <right/>
      <top/>
      <bottom/>
    </border>
    <border>
      <left style="medium"/>
      <right style="medium"/>
      <top style="medium"/>
      <bottom/>
    </border>
    <border>
      <left style="medium"/>
      <right style="medium"/>
      <top style="medium"/>
      <bottom style="medium"/>
    </border>
    <border>
      <left style="medium"/>
      <right/>
      <top style="medium"/>
      <bottom/>
    </border>
    <border>
      <left/>
      <right/>
      <top style="medium"/>
      <bottom/>
    </border>
    <border>
      <left/>
      <right style="medium"/>
      <top style="medium"/>
      <bottom/>
    </border>
    <border>
      <left style="thin"/>
      <right style="thin"/>
      <top style="thin"/>
      <bottom style="double"/>
    </border>
    <border>
      <left style="thin"/>
      <right style="thin"/>
      <top/>
      <bottom/>
    </border>
    <border>
      <left/>
      <right/>
      <top style="double"/>
      <bottom style="thin"/>
    </border>
    <border>
      <left/>
      <right/>
      <top style="thin"/>
      <bottom style="double"/>
    </border>
    <border>
      <left style="medium"/>
      <right style="thin"/>
      <top style="medium"/>
      <bottom style="thin"/>
    </border>
    <border>
      <left style="medium"/>
      <right style="thin"/>
      <top style="medium"/>
      <bottom/>
    </border>
    <border>
      <left style="thin"/>
      <right/>
      <top style="thin"/>
      <bottom/>
    </border>
    <border>
      <left style="medium"/>
      <right style="medium"/>
      <top/>
      <bottom/>
    </border>
    <border>
      <left style="medium"/>
      <right style="medium"/>
      <top/>
      <bottom style="medium"/>
    </border>
    <border>
      <left style="thin"/>
      <right style="thin"/>
      <top style="thin"/>
      <bottom/>
    </border>
    <border>
      <left style="thin"/>
      <right style="thin"/>
      <top/>
      <bottom style="thin"/>
    </border>
    <border>
      <left style="medium"/>
      <right/>
      <top style="medium"/>
      <bottom style="medium"/>
    </border>
    <border>
      <left/>
      <right style="medium"/>
      <top style="medium"/>
      <bottom style="medium"/>
    </border>
    <border>
      <left style="medium"/>
      <right/>
      <top style="thin"/>
      <bottom style="double"/>
    </border>
    <border>
      <left style="medium"/>
      <right style="medium"/>
      <top style="thin"/>
      <bottom/>
    </border>
    <border>
      <left style="medium"/>
      <right style="medium"/>
      <top style="thin"/>
      <bottom style="medium"/>
    </border>
    <border>
      <left/>
      <right style="thin"/>
      <top/>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medium"/>
      <right/>
      <top style="thin"/>
      <bottom/>
    </border>
    <border>
      <left/>
      <right/>
      <top style="thin"/>
      <bottom style="medium"/>
    </border>
    <border>
      <left style="medium"/>
      <right/>
      <top style="thin"/>
      <bottom style="medium"/>
    </border>
    <border>
      <left style="thin"/>
      <right/>
      <top style="medium"/>
      <bottom style="thin"/>
    </border>
    <border>
      <left/>
      <right style="medium"/>
      <top style="medium"/>
      <bottom style="thin"/>
    </border>
    <border>
      <left style="thin"/>
      <right style="medium"/>
      <top style="thin"/>
      <bottom style="thin"/>
    </border>
    <border>
      <left style="thin"/>
      <right/>
      <top/>
      <bottom style="thin"/>
    </border>
    <border>
      <left/>
      <right style="thin"/>
      <top/>
      <bottom style="thin"/>
    </border>
    <border>
      <left/>
      <right/>
      <top/>
      <bottom style="thin"/>
    </border>
    <border>
      <left style="thin"/>
      <right/>
      <top style="medium"/>
      <bottom/>
    </border>
    <border>
      <left/>
      <right style="medium"/>
      <top/>
      <bottom style="thin"/>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44">
    <xf numFmtId="0" fontId="0" fillId="0" borderId="0" xfId="0" applyAlignment="1">
      <alignment/>
    </xf>
    <xf numFmtId="165" fontId="0" fillId="0" borderId="0" xfId="0" applyNumberFormat="1" applyAlignment="1">
      <alignment/>
    </xf>
    <xf numFmtId="0" fontId="0" fillId="0" borderId="0" xfId="0" applyBorder="1" applyAlignment="1">
      <alignment/>
    </xf>
    <xf numFmtId="0" fontId="0" fillId="0" borderId="0" xfId="0" applyFill="1" applyAlignment="1">
      <alignment/>
    </xf>
    <xf numFmtId="165" fontId="0" fillId="0" borderId="0" xfId="0" applyNumberFormat="1" applyBorder="1" applyAlignment="1">
      <alignment/>
    </xf>
    <xf numFmtId="9" fontId="0" fillId="0" borderId="0" xfId="0" applyNumberFormat="1" applyAlignment="1">
      <alignment/>
    </xf>
    <xf numFmtId="165" fontId="5" fillId="0" borderId="0" xfId="0" applyNumberFormat="1" applyFont="1" applyBorder="1" applyAlignment="1">
      <alignment/>
    </xf>
    <xf numFmtId="0" fontId="0" fillId="0" borderId="0" xfId="0" applyBorder="1" applyAlignment="1">
      <alignment/>
    </xf>
    <xf numFmtId="0" fontId="0" fillId="0" borderId="10" xfId="0" applyBorder="1" applyAlignment="1">
      <alignment/>
    </xf>
    <xf numFmtId="10" fontId="0" fillId="0" borderId="0" xfId="58" applyNumberFormat="1" applyFont="1" applyFill="1" applyBorder="1" applyAlignment="1" applyProtection="1">
      <alignment/>
      <protection locked="0"/>
    </xf>
    <xf numFmtId="168" fontId="0" fillId="0" borderId="0" xfId="58" applyNumberFormat="1" applyFont="1" applyFill="1" applyBorder="1" applyAlignment="1" applyProtection="1">
      <alignment/>
      <protection locked="0"/>
    </xf>
    <xf numFmtId="165" fontId="3" fillId="0" borderId="11" xfId="0" applyNumberFormat="1" applyFont="1" applyBorder="1" applyAlignment="1">
      <alignment horizontal="righ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4" xfId="0" applyBorder="1" applyAlignment="1">
      <alignment horizontal="left" indent="3"/>
    </xf>
    <xf numFmtId="44" fontId="0" fillId="0" borderId="12" xfId="0" applyNumberFormat="1" applyFill="1" applyBorder="1" applyAlignment="1">
      <alignment/>
    </xf>
    <xf numFmtId="0" fontId="0" fillId="0" borderId="16" xfId="0" applyBorder="1" applyAlignment="1">
      <alignment/>
    </xf>
    <xf numFmtId="0" fontId="0" fillId="0" borderId="14" xfId="0" applyBorder="1" applyAlignment="1">
      <alignment/>
    </xf>
    <xf numFmtId="0" fontId="0" fillId="0" borderId="0" xfId="0" applyFill="1" applyBorder="1" applyAlignment="1">
      <alignment/>
    </xf>
    <xf numFmtId="165" fontId="0" fillId="0" borderId="11" xfId="0" applyNumberFormat="1" applyFont="1" applyBorder="1" applyAlignment="1">
      <alignment horizontal="right"/>
    </xf>
    <xf numFmtId="0" fontId="0" fillId="33" borderId="0" xfId="0" applyFill="1" applyBorder="1" applyAlignment="1">
      <alignment/>
    </xf>
    <xf numFmtId="44" fontId="0" fillId="34" borderId="0" xfId="44" applyFont="1" applyFill="1" applyBorder="1" applyAlignment="1">
      <alignment/>
    </xf>
    <xf numFmtId="0" fontId="0" fillId="0" borderId="10" xfId="0" applyFill="1" applyBorder="1" applyAlignment="1">
      <alignment/>
    </xf>
    <xf numFmtId="0" fontId="0" fillId="34" borderId="0" xfId="0" applyFill="1" applyAlignment="1">
      <alignment/>
    </xf>
    <xf numFmtId="44" fontId="0" fillId="33" borderId="0" xfId="44" applyFont="1" applyFill="1" applyBorder="1" applyAlignment="1">
      <alignment/>
    </xf>
    <xf numFmtId="44" fontId="0" fillId="33" borderId="0" xfId="0" applyNumberFormat="1" applyFill="1" applyBorder="1" applyAlignment="1">
      <alignment/>
    </xf>
    <xf numFmtId="44" fontId="0" fillId="35" borderId="0" xfId="0" applyNumberFormat="1" applyFill="1" applyBorder="1" applyAlignment="1">
      <alignment/>
    </xf>
    <xf numFmtId="44" fontId="3" fillId="35" borderId="17" xfId="0" applyNumberFormat="1" applyFont="1" applyFill="1" applyBorder="1" applyAlignment="1">
      <alignment/>
    </xf>
    <xf numFmtId="44" fontId="0" fillId="35" borderId="0" xfId="44" applyFont="1" applyFill="1" applyBorder="1" applyAlignment="1">
      <alignment/>
    </xf>
    <xf numFmtId="0" fontId="0" fillId="35" borderId="0" xfId="0" applyFill="1" applyAlignment="1">
      <alignment/>
    </xf>
    <xf numFmtId="0" fontId="0" fillId="33" borderId="0" xfId="0" applyFill="1" applyAlignment="1">
      <alignment/>
    </xf>
    <xf numFmtId="165" fontId="7" fillId="36" borderId="0" xfId="0" applyNumberFormat="1" applyFont="1" applyFill="1" applyAlignment="1">
      <alignment/>
    </xf>
    <xf numFmtId="165" fontId="4" fillId="36" borderId="0" xfId="0" applyNumberFormat="1" applyFont="1" applyFill="1" applyAlignment="1">
      <alignment/>
    </xf>
    <xf numFmtId="0" fontId="0" fillId="36" borderId="0" xfId="0" applyFill="1" applyAlignment="1">
      <alignment/>
    </xf>
    <xf numFmtId="165" fontId="0" fillId="36" borderId="0" xfId="0" applyNumberFormat="1" applyFill="1" applyAlignment="1">
      <alignment/>
    </xf>
    <xf numFmtId="169" fontId="0" fillId="36" borderId="0" xfId="0" applyNumberFormat="1" applyFill="1" applyAlignment="1">
      <alignment/>
    </xf>
    <xf numFmtId="0" fontId="0" fillId="36" borderId="0" xfId="0" applyFill="1" applyBorder="1" applyAlignment="1">
      <alignment/>
    </xf>
    <xf numFmtId="0" fontId="10" fillId="36" borderId="0" xfId="0" applyFont="1" applyFill="1" applyAlignment="1">
      <alignment horizontal="center"/>
    </xf>
    <xf numFmtId="0" fontId="0" fillId="36" borderId="0" xfId="0" applyFill="1" applyAlignment="1">
      <alignment horizontal="left"/>
    </xf>
    <xf numFmtId="165" fontId="0" fillId="36" borderId="0" xfId="0" applyNumberFormat="1" applyFill="1" applyBorder="1" applyAlignment="1">
      <alignment/>
    </xf>
    <xf numFmtId="165" fontId="6" fillId="36" borderId="0" xfId="0" applyNumberFormat="1" applyFont="1" applyFill="1" applyBorder="1" applyAlignment="1">
      <alignment horizontal="center"/>
    </xf>
    <xf numFmtId="165" fontId="4" fillId="36" borderId="0" xfId="0" applyNumberFormat="1" applyFont="1" applyFill="1" applyBorder="1" applyAlignment="1">
      <alignment horizontal="center"/>
    </xf>
    <xf numFmtId="165" fontId="0" fillId="36" borderId="0" xfId="0" applyNumberFormat="1" applyFont="1" applyFill="1" applyBorder="1" applyAlignment="1">
      <alignment horizontal="center"/>
    </xf>
    <xf numFmtId="0" fontId="8" fillId="36" borderId="0" xfId="0" applyFont="1" applyFill="1" applyBorder="1" applyAlignment="1">
      <alignment/>
    </xf>
    <xf numFmtId="167" fontId="0" fillId="36" borderId="0" xfId="0" applyNumberFormat="1" applyFill="1" applyBorder="1" applyAlignment="1">
      <alignment/>
    </xf>
    <xf numFmtId="165" fontId="6" fillId="36" borderId="0" xfId="0" applyNumberFormat="1" applyFont="1" applyFill="1" applyAlignment="1">
      <alignment horizontal="left"/>
    </xf>
    <xf numFmtId="167" fontId="0" fillId="36" borderId="0" xfId="0" applyNumberFormat="1" applyFill="1" applyAlignment="1">
      <alignment/>
    </xf>
    <xf numFmtId="169" fontId="0" fillId="36" borderId="0" xfId="0" applyNumberFormat="1" applyFill="1" applyAlignment="1">
      <alignment horizontal="left"/>
    </xf>
    <xf numFmtId="165" fontId="9" fillId="36" borderId="0" xfId="0" applyNumberFormat="1" applyFont="1" applyFill="1" applyAlignment="1">
      <alignment horizontal="left"/>
    </xf>
    <xf numFmtId="0" fontId="3" fillId="36" borderId="0" xfId="0" applyFont="1" applyFill="1" applyAlignment="1">
      <alignment horizontal="right"/>
    </xf>
    <xf numFmtId="0" fontId="0" fillId="36" borderId="0" xfId="0" applyFont="1" applyFill="1" applyAlignment="1">
      <alignment/>
    </xf>
    <xf numFmtId="14" fontId="0" fillId="36" borderId="0" xfId="0" applyNumberFormat="1" applyFill="1" applyAlignment="1">
      <alignment/>
    </xf>
    <xf numFmtId="0" fontId="0" fillId="36" borderId="10" xfId="0" applyFill="1" applyBorder="1" applyAlignment="1">
      <alignment/>
    </xf>
    <xf numFmtId="44" fontId="0" fillId="36" borderId="0" xfId="0" applyNumberFormat="1" applyFill="1" applyAlignment="1">
      <alignment/>
    </xf>
    <xf numFmtId="171" fontId="0" fillId="36" borderId="0" xfId="58" applyNumberFormat="1" applyFont="1" applyFill="1" applyBorder="1" applyAlignment="1">
      <alignment/>
    </xf>
    <xf numFmtId="165" fontId="0" fillId="34" borderId="0" xfId="0" applyNumberFormat="1" applyFont="1" applyFill="1" applyBorder="1" applyAlignment="1">
      <alignment horizontal="right"/>
    </xf>
    <xf numFmtId="44" fontId="0" fillId="37" borderId="0" xfId="44" applyFont="1" applyFill="1" applyBorder="1" applyAlignment="1" applyProtection="1">
      <alignment/>
      <protection locked="0"/>
    </xf>
    <xf numFmtId="165" fontId="0" fillId="0" borderId="16" xfId="0" applyNumberFormat="1" applyFont="1" applyBorder="1" applyAlignment="1">
      <alignment horizontal="right"/>
    </xf>
    <xf numFmtId="42" fontId="3" fillId="36" borderId="0" xfId="0" applyNumberFormat="1" applyFont="1" applyFill="1" applyBorder="1" applyAlignment="1">
      <alignment/>
    </xf>
    <xf numFmtId="44" fontId="3" fillId="36" borderId="0" xfId="0" applyNumberFormat="1" applyFont="1" applyFill="1" applyBorder="1" applyAlignment="1">
      <alignment/>
    </xf>
    <xf numFmtId="1" fontId="0" fillId="33" borderId="18" xfId="0" applyNumberFormat="1" applyFill="1" applyBorder="1" applyAlignment="1">
      <alignment/>
    </xf>
    <xf numFmtId="0" fontId="0" fillId="34" borderId="0" xfId="0" applyFill="1" applyBorder="1" applyAlignment="1">
      <alignment/>
    </xf>
    <xf numFmtId="0" fontId="0" fillId="36" borderId="0" xfId="0" applyFill="1" applyAlignment="1">
      <alignment wrapText="1"/>
    </xf>
    <xf numFmtId="0" fontId="0" fillId="0" borderId="0" xfId="0" applyAlignment="1">
      <alignment wrapText="1"/>
    </xf>
    <xf numFmtId="174" fontId="0" fillId="33" borderId="10" xfId="0" applyNumberFormat="1" applyFill="1" applyBorder="1" applyAlignment="1">
      <alignment/>
    </xf>
    <xf numFmtId="44" fontId="0" fillId="34" borderId="12" xfId="44" applyFont="1" applyFill="1" applyBorder="1" applyAlignment="1">
      <alignment/>
    </xf>
    <xf numFmtId="44" fontId="0" fillId="33" borderId="12" xfId="44" applyFont="1" applyFill="1" applyBorder="1" applyAlignment="1">
      <alignment/>
    </xf>
    <xf numFmtId="174" fontId="0" fillId="33" borderId="13" xfId="0" applyNumberFormat="1" applyFill="1" applyBorder="1" applyAlignment="1">
      <alignment/>
    </xf>
    <xf numFmtId="0" fontId="12" fillId="36" borderId="0" xfId="0" applyFont="1" applyFill="1" applyBorder="1" applyAlignment="1">
      <alignment horizontal="center"/>
    </xf>
    <xf numFmtId="44" fontId="0" fillId="36" borderId="0" xfId="0" applyNumberFormat="1" applyFill="1" applyBorder="1" applyAlignment="1">
      <alignment horizontal="center"/>
    </xf>
    <xf numFmtId="166" fontId="0" fillId="34" borderId="10" xfId="0" applyNumberFormat="1" applyFill="1" applyBorder="1" applyAlignment="1" applyProtection="1">
      <alignment/>
      <protection locked="0"/>
    </xf>
    <xf numFmtId="0" fontId="8" fillId="36" borderId="0" xfId="0" applyFont="1" applyFill="1" applyBorder="1" applyAlignment="1">
      <alignment horizontal="center"/>
    </xf>
    <xf numFmtId="0" fontId="3" fillId="0" borderId="0" xfId="0" applyFont="1" applyFill="1" applyBorder="1" applyAlignment="1">
      <alignment horizontal="right"/>
    </xf>
    <xf numFmtId="0" fontId="0" fillId="36" borderId="12" xfId="0" applyFill="1" applyBorder="1" applyAlignment="1">
      <alignment/>
    </xf>
    <xf numFmtId="0" fontId="3" fillId="0" borderId="0" xfId="0" applyFont="1" applyFill="1" applyBorder="1" applyAlignment="1">
      <alignment/>
    </xf>
    <xf numFmtId="6" fontId="0" fillId="34" borderId="19" xfId="0" applyNumberFormat="1" applyFill="1" applyBorder="1" applyAlignment="1">
      <alignment horizontal="center"/>
    </xf>
    <xf numFmtId="166" fontId="0" fillId="0" borderId="13" xfId="0" applyNumberFormat="1" applyFill="1" applyBorder="1" applyAlignment="1" applyProtection="1">
      <alignment/>
      <protection locked="0"/>
    </xf>
    <xf numFmtId="44" fontId="2" fillId="36" borderId="0" xfId="0" applyNumberFormat="1" applyFont="1" applyFill="1" applyBorder="1" applyAlignment="1">
      <alignment horizontal="center" wrapText="1"/>
    </xf>
    <xf numFmtId="174" fontId="0" fillId="36" borderId="0" xfId="0" applyNumberFormat="1" applyFill="1" applyBorder="1" applyAlignment="1">
      <alignment/>
    </xf>
    <xf numFmtId="0" fontId="0" fillId="36" borderId="0" xfId="0" applyFont="1" applyFill="1" applyBorder="1" applyAlignment="1">
      <alignment horizontal="right"/>
    </xf>
    <xf numFmtId="1" fontId="0" fillId="36" borderId="0" xfId="0" applyNumberFormat="1" applyFill="1" applyBorder="1" applyAlignment="1">
      <alignment/>
    </xf>
    <xf numFmtId="44" fontId="0" fillId="36" borderId="0" xfId="44" applyFont="1" applyFill="1" applyBorder="1" applyAlignment="1">
      <alignment/>
    </xf>
    <xf numFmtId="0" fontId="0" fillId="36" borderId="16" xfId="0" applyFill="1" applyBorder="1" applyAlignment="1">
      <alignment/>
    </xf>
    <xf numFmtId="165" fontId="6" fillId="38" borderId="19" xfId="0" applyNumberFormat="1" applyFont="1" applyFill="1" applyBorder="1" applyAlignment="1">
      <alignment horizontal="left"/>
    </xf>
    <xf numFmtId="0" fontId="4" fillId="38" borderId="19" xfId="0" applyFont="1" applyFill="1" applyBorder="1" applyAlignment="1">
      <alignment/>
    </xf>
    <xf numFmtId="0" fontId="59" fillId="38" borderId="20" xfId="0" applyFont="1" applyFill="1" applyBorder="1" applyAlignment="1">
      <alignment wrapText="1"/>
    </xf>
    <xf numFmtId="0" fontId="59" fillId="38" borderId="20" xfId="0" applyFont="1" applyFill="1" applyBorder="1" applyAlignment="1">
      <alignment horizontal="center" wrapText="1"/>
    </xf>
    <xf numFmtId="165" fontId="6" fillId="39" borderId="19" xfId="0" applyNumberFormat="1" applyFont="1" applyFill="1" applyBorder="1" applyAlignment="1">
      <alignment horizontal="center"/>
    </xf>
    <xf numFmtId="0" fontId="3" fillId="38" borderId="20" xfId="0" applyFont="1" applyFill="1" applyBorder="1" applyAlignment="1">
      <alignment horizontal="center" wrapText="1"/>
    </xf>
    <xf numFmtId="165" fontId="0" fillId="0" borderId="0" xfId="0" applyNumberFormat="1" applyFont="1" applyBorder="1" applyAlignment="1">
      <alignment/>
    </xf>
    <xf numFmtId="165" fontId="6" fillId="36" borderId="21" xfId="0" applyNumberFormat="1" applyFont="1" applyFill="1" applyBorder="1" applyAlignment="1">
      <alignment horizontal="left"/>
    </xf>
    <xf numFmtId="165" fontId="9" fillId="36" borderId="22" xfId="0" applyNumberFormat="1" applyFont="1" applyFill="1" applyBorder="1" applyAlignment="1">
      <alignment horizontal="left"/>
    </xf>
    <xf numFmtId="0" fontId="11" fillId="36" borderId="22" xfId="0" applyFont="1" applyFill="1" applyBorder="1" applyAlignment="1">
      <alignment horizontal="center"/>
    </xf>
    <xf numFmtId="0" fontId="0" fillId="36" borderId="23" xfId="0" applyFill="1" applyBorder="1" applyAlignment="1">
      <alignment/>
    </xf>
    <xf numFmtId="0" fontId="3" fillId="36" borderId="16" xfId="0" applyFont="1" applyFill="1" applyBorder="1" applyAlignment="1">
      <alignment/>
    </xf>
    <xf numFmtId="0" fontId="3" fillId="36" borderId="0" xfId="0" applyFont="1" applyFill="1" applyBorder="1" applyAlignment="1">
      <alignment/>
    </xf>
    <xf numFmtId="0" fontId="0" fillId="36" borderId="14" xfId="0" applyFill="1" applyBorder="1" applyAlignment="1">
      <alignment/>
    </xf>
    <xf numFmtId="0" fontId="0" fillId="36" borderId="13" xfId="0" applyFill="1" applyBorder="1" applyAlignment="1">
      <alignment/>
    </xf>
    <xf numFmtId="174" fontId="0" fillId="33" borderId="18" xfId="0" applyNumberFormat="1" applyFill="1" applyBorder="1" applyAlignment="1">
      <alignment/>
    </xf>
    <xf numFmtId="0" fontId="3" fillId="0" borderId="0" xfId="0" applyFont="1" applyFill="1" applyBorder="1" applyAlignment="1">
      <alignment/>
    </xf>
    <xf numFmtId="44" fontId="0" fillId="36" borderId="0" xfId="0" applyNumberFormat="1" applyFill="1" applyBorder="1" applyAlignment="1">
      <alignment/>
    </xf>
    <xf numFmtId="0" fontId="0" fillId="36" borderId="0" xfId="0" applyFont="1" applyFill="1" applyBorder="1" applyAlignment="1">
      <alignment horizontal="center"/>
    </xf>
    <xf numFmtId="0" fontId="3" fillId="36" borderId="0" xfId="0" applyFont="1" applyFill="1" applyBorder="1" applyAlignment="1">
      <alignment/>
    </xf>
    <xf numFmtId="0" fontId="0" fillId="38" borderId="20" xfId="0" applyFont="1" applyFill="1" applyBorder="1" applyAlignment="1">
      <alignment horizontal="center"/>
    </xf>
    <xf numFmtId="1" fontId="3" fillId="33" borderId="24" xfId="0" applyNumberFormat="1" applyFont="1" applyFill="1" applyBorder="1" applyAlignment="1">
      <alignment/>
    </xf>
    <xf numFmtId="0" fontId="0" fillId="36" borderId="0" xfId="0" applyFont="1" applyFill="1" applyBorder="1" applyAlignment="1">
      <alignment/>
    </xf>
    <xf numFmtId="0" fontId="3" fillId="36" borderId="0" xfId="0" applyFont="1" applyFill="1" applyBorder="1" applyAlignment="1">
      <alignment horizontal="right"/>
    </xf>
    <xf numFmtId="170" fontId="0" fillId="36" borderId="0" xfId="58" applyNumberFormat="1" applyFont="1" applyFill="1" applyBorder="1" applyAlignment="1">
      <alignment/>
    </xf>
    <xf numFmtId="44" fontId="0" fillId="40" borderId="0" xfId="0" applyNumberFormat="1" applyFill="1" applyBorder="1" applyAlignment="1">
      <alignment/>
    </xf>
    <xf numFmtId="44" fontId="0" fillId="40" borderId="10" xfId="0" applyNumberFormat="1" applyFill="1" applyBorder="1" applyAlignment="1">
      <alignment/>
    </xf>
    <xf numFmtId="44" fontId="0" fillId="40" borderId="18" xfId="0" applyNumberFormat="1" applyFill="1" applyBorder="1" applyAlignment="1">
      <alignment/>
    </xf>
    <xf numFmtId="44" fontId="0" fillId="40" borderId="25" xfId="44" applyFont="1" applyFill="1" applyBorder="1" applyAlignment="1">
      <alignment/>
    </xf>
    <xf numFmtId="44" fontId="3" fillId="40" borderId="24" xfId="44" applyFont="1" applyFill="1" applyBorder="1" applyAlignment="1">
      <alignment/>
    </xf>
    <xf numFmtId="44" fontId="3" fillId="40" borderId="26" xfId="0" applyNumberFormat="1" applyFont="1" applyFill="1" applyBorder="1" applyAlignment="1">
      <alignment horizontal="right"/>
    </xf>
    <xf numFmtId="44" fontId="3" fillId="40" borderId="27" xfId="0" applyNumberFormat="1" applyFont="1" applyFill="1" applyBorder="1" applyAlignment="1">
      <alignment horizontal="right"/>
    </xf>
    <xf numFmtId="44" fontId="0" fillId="40" borderId="10" xfId="44" applyFont="1" applyFill="1" applyBorder="1" applyAlignment="1">
      <alignment/>
    </xf>
    <xf numFmtId="0" fontId="0" fillId="0" borderId="0" xfId="0" applyFill="1" applyBorder="1" applyAlignment="1">
      <alignment/>
    </xf>
    <xf numFmtId="165" fontId="4" fillId="38" borderId="28" xfId="0" applyNumberFormat="1" applyFont="1" applyFill="1" applyBorder="1" applyAlignment="1">
      <alignment horizontal="center"/>
    </xf>
    <xf numFmtId="0" fontId="12" fillId="36" borderId="0" xfId="0" applyFont="1" applyFill="1" applyAlignment="1">
      <alignment/>
    </xf>
    <xf numFmtId="0" fontId="13" fillId="36" borderId="0" xfId="0" applyFont="1" applyFill="1" applyAlignment="1">
      <alignment/>
    </xf>
    <xf numFmtId="0" fontId="10" fillId="36" borderId="0" xfId="0" applyFont="1" applyFill="1" applyAlignment="1">
      <alignment/>
    </xf>
    <xf numFmtId="10" fontId="0" fillId="36" borderId="0" xfId="58" applyNumberFormat="1" applyFont="1" applyFill="1" applyBorder="1" applyAlignment="1">
      <alignment/>
    </xf>
    <xf numFmtId="0" fontId="3" fillId="36" borderId="0" xfId="0" applyFont="1" applyFill="1" applyAlignment="1">
      <alignment/>
    </xf>
    <xf numFmtId="0" fontId="3" fillId="36" borderId="0" xfId="0" applyFont="1" applyFill="1" applyBorder="1" applyAlignment="1">
      <alignment horizontal="center" wrapText="1"/>
    </xf>
    <xf numFmtId="0" fontId="3" fillId="0" borderId="0" xfId="0" applyFont="1" applyAlignment="1">
      <alignment/>
    </xf>
    <xf numFmtId="44" fontId="0" fillId="40" borderId="16" xfId="0" applyNumberFormat="1" applyFont="1" applyFill="1" applyBorder="1" applyAlignment="1">
      <alignment/>
    </xf>
    <xf numFmtId="44" fontId="0" fillId="0" borderId="0" xfId="0" applyNumberFormat="1" applyFill="1" applyBorder="1" applyAlignment="1">
      <alignment/>
    </xf>
    <xf numFmtId="44" fontId="0" fillId="0" borderId="10" xfId="0" applyNumberFormat="1" applyFill="1" applyBorder="1" applyAlignment="1">
      <alignment/>
    </xf>
    <xf numFmtId="44" fontId="0" fillId="0" borderId="13" xfId="0" applyNumberFormat="1" applyFill="1" applyBorder="1" applyAlignment="1">
      <alignment/>
    </xf>
    <xf numFmtId="44" fontId="0" fillId="0" borderId="0" xfId="0" applyNumberFormat="1" applyFont="1" applyFill="1" applyBorder="1" applyAlignment="1">
      <alignment horizontal="center" vertical="center"/>
    </xf>
    <xf numFmtId="0" fontId="0" fillId="38" borderId="20" xfId="0" applyFont="1" applyFill="1" applyBorder="1" applyAlignment="1">
      <alignment horizontal="center" wrapText="1"/>
    </xf>
    <xf numFmtId="44" fontId="0" fillId="38" borderId="20" xfId="0" applyNumberFormat="1" applyFont="1" applyFill="1" applyBorder="1" applyAlignment="1">
      <alignment horizontal="center" wrapText="1"/>
    </xf>
    <xf numFmtId="165" fontId="0" fillId="36" borderId="0" xfId="0" applyNumberFormat="1" applyFill="1" applyBorder="1" applyAlignment="1">
      <alignment horizontal="center"/>
    </xf>
    <xf numFmtId="165" fontId="0" fillId="38" borderId="20" xfId="0" applyNumberFormat="1" applyFont="1" applyFill="1" applyBorder="1" applyAlignment="1">
      <alignment horizontal="center" wrapText="1"/>
    </xf>
    <xf numFmtId="165" fontId="0" fillId="38" borderId="20" xfId="0" applyNumberFormat="1" applyFont="1" applyFill="1" applyBorder="1" applyAlignment="1">
      <alignment/>
    </xf>
    <xf numFmtId="165" fontId="3" fillId="38" borderId="20" xfId="0" applyNumberFormat="1" applyFont="1" applyFill="1" applyBorder="1" applyAlignment="1">
      <alignment horizontal="right"/>
    </xf>
    <xf numFmtId="165" fontId="6" fillId="40" borderId="11" xfId="0" applyNumberFormat="1" applyFont="1" applyFill="1" applyBorder="1" applyAlignment="1">
      <alignment horizontal="right"/>
    </xf>
    <xf numFmtId="165" fontId="0" fillId="40" borderId="11" xfId="0" applyNumberFormat="1" applyFont="1" applyFill="1" applyBorder="1" applyAlignment="1">
      <alignment horizontal="right"/>
    </xf>
    <xf numFmtId="165" fontId="0" fillId="40" borderId="11" xfId="0" applyNumberFormat="1" applyFill="1" applyBorder="1" applyAlignment="1">
      <alignment horizontal="right"/>
    </xf>
    <xf numFmtId="165" fontId="3" fillId="40" borderId="11" xfId="0" applyNumberFormat="1" applyFont="1" applyFill="1" applyBorder="1" applyAlignment="1">
      <alignment horizontal="right"/>
    </xf>
    <xf numFmtId="165" fontId="0" fillId="40" borderId="16" xfId="0" applyNumberFormat="1" applyFill="1" applyBorder="1" applyAlignment="1">
      <alignment horizontal="right"/>
    </xf>
    <xf numFmtId="165" fontId="3" fillId="40" borderId="16" xfId="0" applyNumberFormat="1" applyFont="1" applyFill="1" applyBorder="1" applyAlignment="1">
      <alignment horizontal="right"/>
    </xf>
    <xf numFmtId="165" fontId="0" fillId="40" borderId="16" xfId="0" applyNumberFormat="1" applyFont="1" applyFill="1" applyBorder="1" applyAlignment="1">
      <alignment horizontal="right"/>
    </xf>
    <xf numFmtId="165" fontId="3" fillId="36" borderId="0" xfId="0" applyNumberFormat="1" applyFont="1" applyFill="1" applyAlignment="1">
      <alignment/>
    </xf>
    <xf numFmtId="165" fontId="3" fillId="0" borderId="0" xfId="0" applyNumberFormat="1" applyFont="1" applyAlignment="1">
      <alignment/>
    </xf>
    <xf numFmtId="165" fontId="0" fillId="36" borderId="10" xfId="0" applyNumberFormat="1" applyFill="1" applyBorder="1" applyAlignment="1">
      <alignment/>
    </xf>
    <xf numFmtId="165" fontId="0" fillId="36" borderId="13" xfId="0" applyNumberFormat="1" applyFill="1" applyBorder="1" applyAlignment="1">
      <alignment/>
    </xf>
    <xf numFmtId="164" fontId="0" fillId="36" borderId="0" xfId="58" applyNumberFormat="1" applyFont="1" applyFill="1" applyBorder="1" applyAlignment="1" applyProtection="1">
      <alignment/>
      <protection locked="0"/>
    </xf>
    <xf numFmtId="164" fontId="3" fillId="36" borderId="0" xfId="58" applyNumberFormat="1" applyFont="1" applyFill="1" applyBorder="1" applyAlignment="1" applyProtection="1">
      <alignment/>
      <protection locked="0"/>
    </xf>
    <xf numFmtId="44" fontId="0" fillId="36" borderId="0" xfId="44" applyFont="1" applyFill="1" applyBorder="1" applyAlignment="1">
      <alignment/>
    </xf>
    <xf numFmtId="165" fontId="0" fillId="36" borderId="22" xfId="0" applyNumberFormat="1" applyFill="1" applyBorder="1" applyAlignment="1">
      <alignment/>
    </xf>
    <xf numFmtId="165" fontId="0" fillId="36" borderId="23" xfId="0" applyNumberFormat="1" applyFill="1" applyBorder="1" applyAlignment="1">
      <alignment/>
    </xf>
    <xf numFmtId="44" fontId="0" fillId="36" borderId="12" xfId="44" applyFont="1" applyFill="1" applyBorder="1" applyAlignment="1">
      <alignment/>
    </xf>
    <xf numFmtId="165" fontId="0" fillId="36" borderId="12" xfId="0" applyNumberFormat="1" applyFill="1" applyBorder="1" applyAlignment="1">
      <alignment/>
    </xf>
    <xf numFmtId="165" fontId="6" fillId="41" borderId="16" xfId="0" applyNumberFormat="1" applyFont="1" applyFill="1" applyBorder="1" applyAlignment="1">
      <alignment horizontal="right"/>
    </xf>
    <xf numFmtId="165" fontId="0" fillId="41" borderId="16" xfId="0" applyNumberFormat="1" applyFont="1" applyFill="1" applyBorder="1" applyAlignment="1">
      <alignment horizontal="right"/>
    </xf>
    <xf numFmtId="165" fontId="0" fillId="41" borderId="16" xfId="0" applyNumberFormat="1" applyFill="1" applyBorder="1" applyAlignment="1">
      <alignment/>
    </xf>
    <xf numFmtId="165" fontId="3" fillId="41" borderId="16" xfId="0" applyNumberFormat="1" applyFont="1" applyFill="1" applyBorder="1" applyAlignment="1">
      <alignment/>
    </xf>
    <xf numFmtId="165" fontId="3" fillId="41" borderId="16" xfId="0" applyNumberFormat="1" applyFont="1" applyFill="1" applyBorder="1" applyAlignment="1">
      <alignment horizontal="right"/>
    </xf>
    <xf numFmtId="165" fontId="0" fillId="19" borderId="21" xfId="0" applyNumberFormat="1" applyFill="1" applyBorder="1" applyAlignment="1">
      <alignment/>
    </xf>
    <xf numFmtId="165" fontId="0" fillId="19" borderId="16" xfId="0" applyNumberFormat="1" applyFill="1" applyBorder="1" applyAlignment="1">
      <alignment/>
    </xf>
    <xf numFmtId="165" fontId="6" fillId="19" borderId="16" xfId="0" applyNumberFormat="1" applyFont="1" applyFill="1" applyBorder="1" applyAlignment="1">
      <alignment horizontal="right"/>
    </xf>
    <xf numFmtId="165" fontId="0" fillId="19" borderId="16" xfId="0" applyNumberFormat="1" applyFont="1" applyFill="1" applyBorder="1" applyAlignment="1">
      <alignment horizontal="right"/>
    </xf>
    <xf numFmtId="165" fontId="3" fillId="19" borderId="16" xfId="0" applyNumberFormat="1" applyFont="1" applyFill="1" applyBorder="1" applyAlignment="1">
      <alignment/>
    </xf>
    <xf numFmtId="165" fontId="3" fillId="19" borderId="16" xfId="0" applyNumberFormat="1" applyFont="1" applyFill="1" applyBorder="1" applyAlignment="1">
      <alignment horizontal="right"/>
    </xf>
    <xf numFmtId="165" fontId="0" fillId="19" borderId="14" xfId="0" applyNumberFormat="1" applyFill="1" applyBorder="1" applyAlignment="1">
      <alignment/>
    </xf>
    <xf numFmtId="165" fontId="0" fillId="41" borderId="21" xfId="0" applyNumberFormat="1" applyFont="1" applyFill="1" applyBorder="1" applyAlignment="1">
      <alignment horizontal="right"/>
    </xf>
    <xf numFmtId="165" fontId="0" fillId="41" borderId="14" xfId="0" applyNumberFormat="1" applyFill="1" applyBorder="1" applyAlignment="1">
      <alignment/>
    </xf>
    <xf numFmtId="165" fontId="0" fillId="40" borderId="29" xfId="0" applyNumberFormat="1" applyFill="1" applyBorder="1" applyAlignment="1">
      <alignment horizontal="right"/>
    </xf>
    <xf numFmtId="165" fontId="0" fillId="40" borderId="14" xfId="0" applyNumberFormat="1" applyFont="1" applyFill="1" applyBorder="1" applyAlignment="1">
      <alignment horizontal="right"/>
    </xf>
    <xf numFmtId="165" fontId="4" fillId="38" borderId="20" xfId="0" applyNumberFormat="1" applyFont="1" applyFill="1" applyBorder="1" applyAlignment="1">
      <alignment horizontal="center" wrapText="1"/>
    </xf>
    <xf numFmtId="165" fontId="3" fillId="38" borderId="20" xfId="0" applyNumberFormat="1" applyFont="1" applyFill="1" applyBorder="1" applyAlignment="1">
      <alignment horizontal="center" wrapText="1"/>
    </xf>
    <xf numFmtId="165" fontId="6" fillId="39" borderId="20" xfId="0" applyNumberFormat="1" applyFont="1" applyFill="1" applyBorder="1" applyAlignment="1">
      <alignment/>
    </xf>
    <xf numFmtId="165" fontId="4" fillId="0" borderId="16" xfId="0" applyNumberFormat="1" applyFont="1" applyFill="1" applyBorder="1" applyAlignment="1">
      <alignment horizontal="center" wrapText="1"/>
    </xf>
    <xf numFmtId="165" fontId="3" fillId="0" borderId="0" xfId="0" applyNumberFormat="1" applyFont="1" applyFill="1" applyBorder="1" applyAlignment="1">
      <alignment horizontal="center" wrapText="1"/>
    </xf>
    <xf numFmtId="165" fontId="3" fillId="0" borderId="16" xfId="0" applyNumberFormat="1" applyFont="1" applyFill="1" applyBorder="1" applyAlignment="1">
      <alignment horizontal="center" wrapText="1"/>
    </xf>
    <xf numFmtId="165" fontId="3" fillId="0" borderId="10" xfId="0" applyNumberFormat="1" applyFont="1" applyFill="1" applyBorder="1" applyAlignment="1">
      <alignment horizontal="center" wrapText="1"/>
    </xf>
    <xf numFmtId="0" fontId="0" fillId="0" borderId="0" xfId="0" applyFill="1" applyAlignment="1">
      <alignment wrapText="1"/>
    </xf>
    <xf numFmtId="44" fontId="0" fillId="40" borderId="16" xfId="0" applyNumberFormat="1" applyFill="1" applyBorder="1" applyAlignment="1">
      <alignment/>
    </xf>
    <xf numFmtId="165" fontId="4" fillId="0" borderId="21" xfId="0" applyNumberFormat="1" applyFont="1" applyFill="1" applyBorder="1" applyAlignment="1">
      <alignment horizontal="center" wrapText="1"/>
    </xf>
    <xf numFmtId="165" fontId="3" fillId="0" borderId="22" xfId="0" applyNumberFormat="1" applyFont="1" applyFill="1" applyBorder="1" applyAlignment="1">
      <alignment horizontal="center" wrapText="1"/>
    </xf>
    <xf numFmtId="165" fontId="3" fillId="0" borderId="23" xfId="0" applyNumberFormat="1" applyFont="1" applyFill="1" applyBorder="1" applyAlignment="1">
      <alignment horizontal="center" wrapText="1"/>
    </xf>
    <xf numFmtId="0" fontId="0" fillId="36" borderId="16" xfId="0" applyFill="1" applyBorder="1" applyAlignment="1">
      <alignment horizontal="right"/>
    </xf>
    <xf numFmtId="0" fontId="0" fillId="0" borderId="16" xfId="0" applyFont="1" applyFill="1" applyBorder="1" applyAlignment="1">
      <alignment horizontal="right"/>
    </xf>
    <xf numFmtId="0" fontId="3" fillId="0" borderId="16" xfId="0" applyFont="1" applyFill="1" applyBorder="1" applyAlignment="1">
      <alignment horizontal="center"/>
    </xf>
    <xf numFmtId="0" fontId="0" fillId="34" borderId="10" xfId="0" applyFill="1" applyBorder="1" applyAlignment="1">
      <alignment horizontal="center"/>
    </xf>
    <xf numFmtId="0" fontId="0" fillId="36" borderId="0" xfId="0" applyFill="1" applyBorder="1" applyAlignment="1">
      <alignment horizontal="right"/>
    </xf>
    <xf numFmtId="165" fontId="3" fillId="0" borderId="21" xfId="0" applyNumberFormat="1" applyFont="1" applyFill="1" applyBorder="1" applyAlignment="1">
      <alignment horizontal="center" wrapText="1"/>
    </xf>
    <xf numFmtId="165" fontId="4" fillId="0" borderId="11" xfId="0" applyNumberFormat="1" applyFont="1" applyBorder="1" applyAlignment="1">
      <alignment horizontal="right"/>
    </xf>
    <xf numFmtId="165" fontId="3" fillId="0" borderId="16" xfId="0" applyNumberFormat="1" applyFont="1" applyBorder="1" applyAlignment="1">
      <alignment horizontal="right"/>
    </xf>
    <xf numFmtId="1" fontId="3" fillId="33" borderId="18" xfId="0" applyNumberFormat="1" applyFont="1" applyFill="1" applyBorder="1" applyAlignment="1">
      <alignment/>
    </xf>
    <xf numFmtId="174" fontId="3" fillId="33" borderId="18" xfId="0" applyNumberFormat="1" applyFont="1" applyFill="1" applyBorder="1" applyAlignment="1">
      <alignment/>
    </xf>
    <xf numFmtId="44" fontId="3" fillId="40" borderId="18" xfId="0" applyNumberFormat="1" applyFont="1" applyFill="1" applyBorder="1" applyAlignment="1">
      <alignment/>
    </xf>
    <xf numFmtId="44" fontId="3" fillId="40" borderId="25" xfId="44"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36" borderId="0" xfId="0" applyFont="1" applyFill="1" applyBorder="1" applyAlignment="1">
      <alignment/>
    </xf>
    <xf numFmtId="1" fontId="0" fillId="33" borderId="18" xfId="0" applyNumberFormat="1" applyFont="1" applyFill="1" applyBorder="1" applyAlignment="1">
      <alignment/>
    </xf>
    <xf numFmtId="174" fontId="0" fillId="33" borderId="18" xfId="0" applyNumberFormat="1" applyFont="1" applyFill="1" applyBorder="1" applyAlignment="1">
      <alignment/>
    </xf>
    <xf numFmtId="44" fontId="0" fillId="40" borderId="18" xfId="0" applyNumberFormat="1" applyFont="1" applyFill="1" applyBorder="1" applyAlignment="1">
      <alignment/>
    </xf>
    <xf numFmtId="0" fontId="0" fillId="36" borderId="23" xfId="0" applyFill="1" applyBorder="1" applyAlignment="1">
      <alignment horizontal="center"/>
    </xf>
    <xf numFmtId="0" fontId="0" fillId="34" borderId="13" xfId="0" applyFill="1" applyBorder="1" applyAlignment="1">
      <alignment horizontal="center"/>
    </xf>
    <xf numFmtId="1" fontId="3" fillId="33" borderId="30" xfId="0" applyNumberFormat="1" applyFont="1" applyFill="1" applyBorder="1" applyAlignment="1">
      <alignment/>
    </xf>
    <xf numFmtId="174" fontId="3" fillId="33" borderId="30" xfId="0" applyNumberFormat="1" applyFont="1" applyFill="1" applyBorder="1" applyAlignment="1">
      <alignment/>
    </xf>
    <xf numFmtId="44" fontId="3" fillId="40" borderId="30" xfId="0" applyNumberFormat="1" applyFont="1" applyFill="1" applyBorder="1" applyAlignment="1">
      <alignment/>
    </xf>
    <xf numFmtId="0" fontId="0" fillId="36" borderId="10" xfId="0" applyFont="1" applyFill="1" applyBorder="1" applyAlignment="1">
      <alignment horizontal="center"/>
    </xf>
    <xf numFmtId="175" fontId="0" fillId="36" borderId="10" xfId="44" applyNumberFormat="1" applyFont="1" applyFill="1" applyBorder="1" applyAlignment="1">
      <alignment/>
    </xf>
    <xf numFmtId="44" fontId="0" fillId="36" borderId="10" xfId="44" applyFont="1" applyFill="1" applyBorder="1" applyAlignment="1">
      <alignment/>
    </xf>
    <xf numFmtId="0" fontId="3" fillId="0" borderId="16"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Border="1" applyAlignment="1">
      <alignment/>
    </xf>
    <xf numFmtId="44" fontId="3" fillId="0" borderId="0" xfId="44" applyFont="1" applyFill="1" applyBorder="1" applyAlignment="1">
      <alignment/>
    </xf>
    <xf numFmtId="165" fontId="3" fillId="0" borderId="16" xfId="0" applyNumberFormat="1" applyFont="1" applyBorder="1" applyAlignment="1">
      <alignment horizontal="center"/>
    </xf>
    <xf numFmtId="0" fontId="59" fillId="0" borderId="0" xfId="0" applyFont="1" applyFill="1" applyBorder="1" applyAlignment="1">
      <alignment wrapText="1"/>
    </xf>
    <xf numFmtId="0" fontId="59" fillId="0" borderId="16" xfId="0" applyFont="1" applyFill="1" applyBorder="1" applyAlignment="1">
      <alignment horizontal="center" wrapText="1"/>
    </xf>
    <xf numFmtId="0" fontId="3" fillId="0" borderId="16" xfId="0" applyFont="1" applyFill="1" applyBorder="1" applyAlignment="1">
      <alignment/>
    </xf>
    <xf numFmtId="0" fontId="3" fillId="0" borderId="10" xfId="0" applyFont="1" applyFill="1" applyBorder="1" applyAlignment="1">
      <alignment/>
    </xf>
    <xf numFmtId="0" fontId="0" fillId="0" borderId="16" xfId="0" applyFill="1" applyBorder="1" applyAlignment="1">
      <alignment/>
    </xf>
    <xf numFmtId="44" fontId="0" fillId="40" borderId="25" xfId="44" applyFont="1" applyFill="1" applyBorder="1" applyAlignment="1">
      <alignment/>
    </xf>
    <xf numFmtId="175" fontId="3" fillId="36" borderId="10" xfId="44" applyNumberFormat="1" applyFont="1" applyFill="1" applyBorder="1" applyAlignment="1">
      <alignment/>
    </xf>
    <xf numFmtId="10" fontId="3" fillId="36" borderId="0" xfId="58" applyNumberFormat="1" applyFont="1" applyFill="1" applyBorder="1" applyAlignment="1">
      <alignment/>
    </xf>
    <xf numFmtId="0" fontId="59" fillId="0" borderId="0" xfId="0" applyFont="1" applyFill="1" applyBorder="1" applyAlignment="1">
      <alignment horizontal="center" wrapText="1"/>
    </xf>
    <xf numFmtId="44" fontId="3" fillId="33" borderId="24" xfId="44" applyFont="1" applyFill="1" applyBorder="1" applyAlignment="1">
      <alignment/>
    </xf>
    <xf numFmtId="0" fontId="3" fillId="0" borderId="16" xfId="0" applyFont="1" applyFill="1" applyBorder="1" applyAlignment="1">
      <alignment horizontal="right" wrapText="1"/>
    </xf>
    <xf numFmtId="0" fontId="0" fillId="0" borderId="16" xfId="0" applyFont="1" applyFill="1" applyBorder="1" applyAlignment="1">
      <alignment horizontal="right" wrapText="1"/>
    </xf>
    <xf numFmtId="0" fontId="0" fillId="33" borderId="0" xfId="0" applyFont="1" applyFill="1" applyBorder="1" applyAlignment="1">
      <alignment/>
    </xf>
    <xf numFmtId="44" fontId="0" fillId="33" borderId="0" xfId="0" applyNumberFormat="1" applyFont="1" applyFill="1" applyBorder="1" applyAlignment="1">
      <alignment/>
    </xf>
    <xf numFmtId="9" fontId="3" fillId="36" borderId="0" xfId="58" applyFont="1" applyFill="1" applyBorder="1" applyAlignment="1">
      <alignment horizontal="right"/>
    </xf>
    <xf numFmtId="44" fontId="3" fillId="36" borderId="0" xfId="58" applyNumberFormat="1" applyFont="1" applyFill="1" applyBorder="1" applyAlignment="1">
      <alignment/>
    </xf>
    <xf numFmtId="0" fontId="0" fillId="34" borderId="16" xfId="0" applyFont="1" applyFill="1" applyBorder="1" applyAlignment="1">
      <alignment horizontal="left" indent="3"/>
    </xf>
    <xf numFmtId="44" fontId="0" fillId="36" borderId="19" xfId="44" applyFont="1" applyFill="1" applyBorder="1" applyAlignment="1">
      <alignment/>
    </xf>
    <xf numFmtId="44" fontId="0" fillId="36" borderId="31" xfId="44" applyFont="1" applyFill="1" applyBorder="1" applyAlignment="1">
      <alignment/>
    </xf>
    <xf numFmtId="44" fontId="0" fillId="36" borderId="32" xfId="44" applyFont="1" applyFill="1" applyBorder="1" applyAlignment="1">
      <alignment/>
    </xf>
    <xf numFmtId="165" fontId="0" fillId="36" borderId="0" xfId="0" applyNumberFormat="1" applyFont="1" applyFill="1" applyBorder="1" applyAlignment="1">
      <alignment/>
    </xf>
    <xf numFmtId="165" fontId="0" fillId="36" borderId="0" xfId="0" applyNumberFormat="1" applyFont="1" applyFill="1" applyBorder="1" applyAlignment="1">
      <alignment/>
    </xf>
    <xf numFmtId="0" fontId="0" fillId="34" borderId="21" xfId="0" applyFont="1" applyFill="1" applyBorder="1" applyAlignment="1">
      <alignment/>
    </xf>
    <xf numFmtId="0" fontId="0" fillId="34" borderId="16" xfId="0" applyFont="1" applyFill="1" applyBorder="1" applyAlignment="1">
      <alignment/>
    </xf>
    <xf numFmtId="0" fontId="0" fillId="34" borderId="0" xfId="0" applyFont="1" applyFill="1" applyBorder="1" applyAlignment="1">
      <alignment horizontal="right"/>
    </xf>
    <xf numFmtId="44" fontId="0" fillId="0" borderId="0" xfId="44" applyFont="1" applyFill="1" applyBorder="1" applyAlignment="1" applyProtection="1">
      <alignment/>
      <protection locked="0"/>
    </xf>
    <xf numFmtId="44" fontId="0" fillId="0" borderId="16" xfId="0" applyNumberFormat="1" applyFont="1" applyFill="1" applyBorder="1" applyAlignment="1">
      <alignment/>
    </xf>
    <xf numFmtId="0" fontId="6" fillId="36" borderId="16" xfId="0" applyFont="1" applyFill="1" applyBorder="1" applyAlignment="1">
      <alignment/>
    </xf>
    <xf numFmtId="44" fontId="3" fillId="33" borderId="17" xfId="44" applyFont="1" applyFill="1" applyBorder="1" applyAlignment="1">
      <alignment/>
    </xf>
    <xf numFmtId="164" fontId="0" fillId="33" borderId="0" xfId="58" applyNumberFormat="1" applyFont="1" applyFill="1" applyBorder="1" applyAlignment="1">
      <alignment/>
    </xf>
    <xf numFmtId="9" fontId="0" fillId="40" borderId="33" xfId="58" applyFont="1" applyFill="1" applyBorder="1" applyAlignment="1">
      <alignment/>
    </xf>
    <xf numFmtId="9" fontId="0" fillId="40" borderId="25" xfId="58" applyFont="1" applyFill="1" applyBorder="1" applyAlignment="1">
      <alignment/>
    </xf>
    <xf numFmtId="44" fontId="0" fillId="40" borderId="25" xfId="44" applyFont="1" applyFill="1" applyBorder="1" applyAlignment="1">
      <alignment/>
    </xf>
    <xf numFmtId="44" fontId="0" fillId="40" borderId="34" xfId="44" applyFont="1" applyFill="1" applyBorder="1" applyAlignment="1">
      <alignment/>
    </xf>
    <xf numFmtId="165" fontId="3" fillId="0" borderId="14" xfId="0" applyNumberFormat="1" applyFont="1" applyBorder="1" applyAlignment="1">
      <alignment horizontal="right"/>
    </xf>
    <xf numFmtId="165" fontId="3" fillId="36" borderId="16" xfId="0" applyNumberFormat="1" applyFont="1" applyFill="1" applyBorder="1" applyAlignment="1">
      <alignment horizontal="center"/>
    </xf>
    <xf numFmtId="0" fontId="59" fillId="38" borderId="35" xfId="0" applyFont="1" applyFill="1" applyBorder="1" applyAlignment="1">
      <alignment horizontal="center" wrapText="1"/>
    </xf>
    <xf numFmtId="0" fontId="60" fillId="0" borderId="0" xfId="0" applyFont="1" applyFill="1" applyBorder="1" applyAlignment="1">
      <alignment wrapText="1"/>
    </xf>
    <xf numFmtId="0" fontId="60" fillId="34" borderId="0" xfId="0" applyFont="1" applyFill="1" applyBorder="1" applyAlignment="1">
      <alignment wrapText="1"/>
    </xf>
    <xf numFmtId="0" fontId="60" fillId="33" borderId="17" xfId="0" applyFont="1" applyFill="1" applyBorder="1" applyAlignment="1">
      <alignment wrapText="1"/>
    </xf>
    <xf numFmtId="44" fontId="60" fillId="34" borderId="0" xfId="44" applyFont="1" applyFill="1" applyBorder="1" applyAlignment="1">
      <alignment horizontal="center" wrapText="1"/>
    </xf>
    <xf numFmtId="44" fontId="60" fillId="33" borderId="0" xfId="44" applyFont="1" applyFill="1" applyBorder="1" applyAlignment="1">
      <alignment wrapText="1"/>
    </xf>
    <xf numFmtId="44" fontId="59" fillId="33" borderId="17" xfId="44" applyFont="1" applyFill="1" applyBorder="1" applyAlignment="1">
      <alignment horizontal="center" wrapText="1"/>
    </xf>
    <xf numFmtId="44" fontId="59" fillId="33" borderId="17" xfId="44" applyFont="1" applyFill="1" applyBorder="1" applyAlignment="1">
      <alignment wrapText="1"/>
    </xf>
    <xf numFmtId="0" fontId="3" fillId="33" borderId="17" xfId="0" applyFont="1" applyFill="1" applyBorder="1" applyAlignment="1">
      <alignment/>
    </xf>
    <xf numFmtId="165" fontId="0" fillId="36" borderId="0" xfId="0" applyNumberFormat="1" applyFont="1" applyFill="1" applyBorder="1" applyAlignment="1">
      <alignment horizontal="center" vertical="center" wrapText="1"/>
    </xf>
    <xf numFmtId="164" fontId="3" fillId="36" borderId="0" xfId="58" applyNumberFormat="1" applyFont="1" applyFill="1" applyBorder="1" applyAlignment="1" applyProtection="1">
      <alignment/>
      <protection locked="0"/>
    </xf>
    <xf numFmtId="165" fontId="0" fillId="38" borderId="19" xfId="0" applyNumberFormat="1" applyFont="1" applyFill="1" applyBorder="1" applyAlignment="1">
      <alignment horizontal="center" vertical="center" wrapText="1"/>
    </xf>
    <xf numFmtId="0" fontId="0" fillId="40" borderId="10" xfId="0" applyNumberFormat="1" applyFill="1" applyBorder="1" applyAlignment="1">
      <alignment/>
    </xf>
    <xf numFmtId="44" fontId="0" fillId="40" borderId="17" xfId="0" applyNumberFormat="1" applyFill="1" applyBorder="1" applyAlignment="1">
      <alignment/>
    </xf>
    <xf numFmtId="174" fontId="0" fillId="33" borderId="33" xfId="0" applyNumberFormat="1" applyFill="1" applyBorder="1" applyAlignment="1">
      <alignment/>
    </xf>
    <xf numFmtId="174" fontId="0" fillId="33" borderId="25" xfId="0" applyNumberFormat="1" applyFill="1" applyBorder="1" applyAlignment="1">
      <alignment/>
    </xf>
    <xf numFmtId="174" fontId="0" fillId="33" borderId="34" xfId="0" applyNumberFormat="1" applyFill="1" applyBorder="1" applyAlignment="1">
      <alignment/>
    </xf>
    <xf numFmtId="1" fontId="0" fillId="33" borderId="33" xfId="0" applyNumberFormat="1" applyFill="1" applyBorder="1" applyAlignment="1">
      <alignment/>
    </xf>
    <xf numFmtId="1" fontId="0" fillId="33" borderId="25" xfId="0" applyNumberFormat="1" applyFill="1" applyBorder="1" applyAlignment="1">
      <alignment/>
    </xf>
    <xf numFmtId="1" fontId="0" fillId="33" borderId="34" xfId="0" applyNumberFormat="1" applyFill="1" applyBorder="1" applyAlignment="1">
      <alignment/>
    </xf>
    <xf numFmtId="165" fontId="0" fillId="0" borderId="16" xfId="0" applyNumberFormat="1" applyFont="1" applyFill="1" applyBorder="1" applyAlignment="1">
      <alignment horizontal="right" wrapText="1"/>
    </xf>
    <xf numFmtId="44" fontId="0" fillId="0" borderId="0" xfId="44" applyFont="1" applyFill="1" applyBorder="1" applyAlignment="1">
      <alignment/>
    </xf>
    <xf numFmtId="44" fontId="0" fillId="0" borderId="16" xfId="0" applyNumberFormat="1" applyFill="1" applyBorder="1" applyAlignment="1">
      <alignment/>
    </xf>
    <xf numFmtId="0" fontId="0" fillId="0" borderId="10" xfId="0" applyNumberFormat="1" applyFill="1" applyBorder="1" applyAlignment="1">
      <alignment/>
    </xf>
    <xf numFmtId="0" fontId="0" fillId="34" borderId="16" xfId="0" applyFont="1" applyFill="1" applyBorder="1" applyAlignment="1">
      <alignment horizontal="right"/>
    </xf>
    <xf numFmtId="0" fontId="0" fillId="34" borderId="14" xfId="0" applyFont="1" applyFill="1" applyBorder="1" applyAlignment="1">
      <alignment horizontal="right"/>
    </xf>
    <xf numFmtId="0" fontId="3" fillId="33" borderId="21" xfId="0" applyFont="1" applyFill="1" applyBorder="1" applyAlignment="1">
      <alignment horizontal="center"/>
    </xf>
    <xf numFmtId="0" fontId="3" fillId="33" borderId="16" xfId="0" applyFont="1" applyFill="1" applyBorder="1" applyAlignment="1">
      <alignment horizontal="center"/>
    </xf>
    <xf numFmtId="2" fontId="0" fillId="34" borderId="0" xfId="0" applyNumberFormat="1" applyFill="1" applyBorder="1" applyAlignment="1">
      <alignment/>
    </xf>
    <xf numFmtId="44" fontId="0" fillId="38" borderId="20" xfId="0" applyNumberFormat="1" applyFont="1" applyFill="1" applyBorder="1" applyAlignment="1">
      <alignment horizontal="center" vertical="center" wrapText="1"/>
    </xf>
    <xf numFmtId="0" fontId="0" fillId="33" borderId="16" xfId="0" applyFont="1" applyFill="1" applyBorder="1" applyAlignment="1">
      <alignment horizontal="right"/>
    </xf>
    <xf numFmtId="0" fontId="12" fillId="34" borderId="16" xfId="0" applyFont="1" applyFill="1" applyBorder="1" applyAlignment="1">
      <alignment/>
    </xf>
    <xf numFmtId="165" fontId="12" fillId="34" borderId="21" xfId="0" applyNumberFormat="1" applyFont="1" applyFill="1" applyBorder="1" applyAlignment="1">
      <alignment/>
    </xf>
    <xf numFmtId="0" fontId="10" fillId="34" borderId="23" xfId="0" applyFont="1" applyFill="1" applyBorder="1" applyAlignment="1">
      <alignment horizontal="center"/>
    </xf>
    <xf numFmtId="0" fontId="59" fillId="38" borderId="36" xfId="0" applyFont="1" applyFill="1" applyBorder="1" applyAlignment="1">
      <alignment wrapText="1"/>
    </xf>
    <xf numFmtId="0" fontId="3" fillId="34" borderId="0" xfId="0" applyFont="1" applyFill="1" applyBorder="1" applyAlignment="1">
      <alignment/>
    </xf>
    <xf numFmtId="0" fontId="3" fillId="33" borderId="0" xfId="0" applyFont="1" applyFill="1" applyBorder="1" applyAlignment="1">
      <alignment horizontal="right"/>
    </xf>
    <xf numFmtId="0" fontId="59" fillId="33" borderId="17" xfId="0" applyFont="1" applyFill="1" applyBorder="1" applyAlignment="1">
      <alignment wrapText="1"/>
    </xf>
    <xf numFmtId="165" fontId="0" fillId="33" borderId="0" xfId="0" applyNumberFormat="1" applyFont="1" applyFill="1" applyBorder="1" applyAlignment="1">
      <alignment horizontal="right"/>
    </xf>
    <xf numFmtId="165" fontId="0" fillId="19" borderId="20" xfId="0" applyNumberFormat="1" applyFont="1" applyFill="1" applyBorder="1" applyAlignment="1">
      <alignment/>
    </xf>
    <xf numFmtId="0" fontId="3" fillId="0" borderId="16" xfId="0" applyFont="1" applyFill="1" applyBorder="1" applyAlignment="1">
      <alignment horizontal="right"/>
    </xf>
    <xf numFmtId="0" fontId="3" fillId="0" borderId="37" xfId="0" applyFont="1" applyBorder="1" applyAlignment="1">
      <alignment horizontal="right"/>
    </xf>
    <xf numFmtId="44" fontId="0" fillId="40" borderId="33" xfId="44" applyFont="1" applyFill="1" applyBorder="1" applyAlignment="1">
      <alignment/>
    </xf>
    <xf numFmtId="44" fontId="3" fillId="40" borderId="33" xfId="44" applyFont="1" applyFill="1" applyBorder="1" applyAlignment="1">
      <alignment/>
    </xf>
    <xf numFmtId="44" fontId="0" fillId="40" borderId="30" xfId="44" applyFont="1" applyFill="1" applyBorder="1" applyAlignment="1">
      <alignment/>
    </xf>
    <xf numFmtId="44" fontId="0" fillId="40" borderId="18" xfId="44" applyFont="1" applyFill="1" applyBorder="1" applyAlignment="1">
      <alignment/>
    </xf>
    <xf numFmtId="9" fontId="0" fillId="40" borderId="34" xfId="58" applyFont="1" applyFill="1" applyBorder="1" applyAlignment="1">
      <alignment/>
    </xf>
    <xf numFmtId="0" fontId="3" fillId="0" borderId="19" xfId="0" applyFont="1" applyFill="1" applyBorder="1" applyAlignment="1">
      <alignment horizontal="center" wrapText="1"/>
    </xf>
    <xf numFmtId="164" fontId="0" fillId="35" borderId="31" xfId="58" applyNumberFormat="1" applyFont="1" applyFill="1" applyBorder="1" applyAlignment="1">
      <alignment/>
    </xf>
    <xf numFmtId="10" fontId="3" fillId="35" borderId="38" xfId="58" applyNumberFormat="1" applyFont="1" applyFill="1" applyBorder="1" applyAlignment="1">
      <alignment/>
    </xf>
    <xf numFmtId="10" fontId="3" fillId="33" borderId="31" xfId="58" applyNumberFormat="1" applyFont="1" applyFill="1" applyBorder="1" applyAlignment="1">
      <alignment/>
    </xf>
    <xf numFmtId="10" fontId="0" fillId="35" borderId="31" xfId="58" applyNumberFormat="1" applyFont="1" applyFill="1" applyBorder="1" applyAlignment="1">
      <alignment/>
    </xf>
    <xf numFmtId="10" fontId="3" fillId="35" borderId="39" xfId="58" applyNumberFormat="1" applyFont="1" applyFill="1" applyBorder="1" applyAlignment="1">
      <alignment/>
    </xf>
    <xf numFmtId="0" fontId="3" fillId="0" borderId="21" xfId="0" applyFont="1" applyFill="1" applyBorder="1" applyAlignment="1">
      <alignment horizontal="center" wrapText="1"/>
    </xf>
    <xf numFmtId="0" fontId="3" fillId="0" borderId="23" xfId="0" applyFont="1" applyFill="1" applyBorder="1" applyAlignment="1">
      <alignment horizontal="center" wrapText="1"/>
    </xf>
    <xf numFmtId="44" fontId="0" fillId="34" borderId="16" xfId="44" applyFont="1" applyFill="1" applyBorder="1" applyAlignment="1">
      <alignment/>
    </xf>
    <xf numFmtId="9" fontId="0" fillId="34" borderId="10" xfId="58" applyFont="1" applyFill="1" applyBorder="1" applyAlignment="1">
      <alignment/>
    </xf>
    <xf numFmtId="0" fontId="3" fillId="0" borderId="16" xfId="0" applyFont="1" applyBorder="1" applyAlignment="1">
      <alignment/>
    </xf>
    <xf numFmtId="9" fontId="3" fillId="0" borderId="10" xfId="58" applyFont="1" applyBorder="1" applyAlignment="1">
      <alignment/>
    </xf>
    <xf numFmtId="44" fontId="0" fillId="34" borderId="16" xfId="44" applyFont="1" applyFill="1" applyBorder="1" applyAlignment="1">
      <alignment/>
    </xf>
    <xf numFmtId="9" fontId="0" fillId="34" borderId="10" xfId="58" applyFont="1" applyFill="1" applyBorder="1" applyAlignment="1">
      <alignment/>
    </xf>
    <xf numFmtId="0" fontId="0" fillId="0" borderId="40" xfId="0" applyFill="1" applyBorder="1" applyAlignment="1">
      <alignment/>
    </xf>
    <xf numFmtId="0" fontId="0" fillId="0" borderId="18" xfId="0" applyBorder="1" applyAlignment="1">
      <alignment/>
    </xf>
    <xf numFmtId="0" fontId="0" fillId="34" borderId="18" xfId="0" applyFill="1" applyBorder="1" applyAlignment="1">
      <alignment/>
    </xf>
    <xf numFmtId="9" fontId="0" fillId="34" borderId="0" xfId="58" applyFont="1" applyFill="1" applyBorder="1" applyAlignment="1">
      <alignment/>
    </xf>
    <xf numFmtId="44" fontId="0" fillId="33" borderId="25" xfId="0" applyNumberFormat="1" applyFill="1" applyBorder="1" applyAlignment="1">
      <alignment/>
    </xf>
    <xf numFmtId="9" fontId="0" fillId="34" borderId="18" xfId="0" applyNumberFormat="1" applyFill="1" applyBorder="1" applyAlignment="1">
      <alignment/>
    </xf>
    <xf numFmtId="44" fontId="0" fillId="33" borderId="40" xfId="0" applyNumberFormat="1" applyFill="1" applyBorder="1" applyAlignment="1">
      <alignment/>
    </xf>
    <xf numFmtId="9" fontId="0" fillId="34" borderId="0" xfId="0" applyNumberFormat="1" applyFill="1" applyBorder="1" applyAlignment="1">
      <alignment/>
    </xf>
    <xf numFmtId="9" fontId="0" fillId="33" borderId="25" xfId="58" applyFont="1" applyFill="1" applyBorder="1" applyAlignment="1">
      <alignment/>
    </xf>
    <xf numFmtId="0" fontId="0" fillId="36" borderId="30" xfId="0" applyFill="1" applyBorder="1" applyAlignment="1">
      <alignment/>
    </xf>
    <xf numFmtId="0" fontId="0" fillId="0" borderId="17" xfId="0" applyFill="1" applyBorder="1" applyAlignment="1">
      <alignment/>
    </xf>
    <xf numFmtId="0" fontId="0" fillId="0" borderId="41" xfId="0" applyFill="1" applyBorder="1" applyAlignment="1">
      <alignment/>
    </xf>
    <xf numFmtId="0" fontId="3" fillId="36" borderId="42" xfId="0" applyFont="1" applyFill="1" applyBorder="1" applyAlignment="1">
      <alignment horizontal="right"/>
    </xf>
    <xf numFmtId="44" fontId="0" fillId="33" borderId="43" xfId="0" applyNumberFormat="1" applyFill="1" applyBorder="1" applyAlignment="1">
      <alignment/>
    </xf>
    <xf numFmtId="0" fontId="0" fillId="36" borderId="41" xfId="0" applyFill="1" applyBorder="1" applyAlignment="1">
      <alignment horizontal="right"/>
    </xf>
    <xf numFmtId="44" fontId="0" fillId="33" borderId="44" xfId="0" applyNumberFormat="1" applyFill="1" applyBorder="1" applyAlignment="1">
      <alignment/>
    </xf>
    <xf numFmtId="0" fontId="0" fillId="36" borderId="41" xfId="0" applyFill="1" applyBorder="1" applyAlignment="1">
      <alignment/>
    </xf>
    <xf numFmtId="0" fontId="0" fillId="36" borderId="42" xfId="0" applyFill="1" applyBorder="1" applyAlignment="1">
      <alignment/>
    </xf>
    <xf numFmtId="44" fontId="0" fillId="33" borderId="42" xfId="0" applyNumberFormat="1" applyFill="1" applyBorder="1" applyAlignment="1">
      <alignment/>
    </xf>
    <xf numFmtId="9" fontId="0" fillId="36" borderId="30" xfId="58" applyFont="1" applyFill="1" applyBorder="1" applyAlignment="1">
      <alignment/>
    </xf>
    <xf numFmtId="0" fontId="0" fillId="34" borderId="18" xfId="0" applyFont="1" applyFill="1" applyBorder="1" applyAlignment="1">
      <alignment/>
    </xf>
    <xf numFmtId="1" fontId="0" fillId="35" borderId="0" xfId="58" applyNumberFormat="1" applyFont="1" applyFill="1" applyBorder="1" applyAlignment="1">
      <alignment/>
    </xf>
    <xf numFmtId="9" fontId="3" fillId="35" borderId="0" xfId="58" applyFont="1" applyFill="1" applyBorder="1" applyAlignment="1">
      <alignment horizontal="right"/>
    </xf>
    <xf numFmtId="44" fontId="3" fillId="35" borderId="17" xfId="58" applyNumberFormat="1" applyFont="1" applyFill="1" applyBorder="1" applyAlignment="1">
      <alignment/>
    </xf>
    <xf numFmtId="44" fontId="3" fillId="35" borderId="0" xfId="0" applyNumberFormat="1" applyFont="1" applyFill="1" applyBorder="1" applyAlignment="1">
      <alignment/>
    </xf>
    <xf numFmtId="44" fontId="3" fillId="35" borderId="0" xfId="58" applyNumberFormat="1" applyFont="1" applyFill="1" applyBorder="1" applyAlignment="1">
      <alignment/>
    </xf>
    <xf numFmtId="1" fontId="0" fillId="35" borderId="0" xfId="58" applyNumberFormat="1" applyFont="1" applyFill="1" applyBorder="1" applyAlignment="1">
      <alignment/>
    </xf>
    <xf numFmtId="44" fontId="0" fillId="35" borderId="0" xfId="0" applyNumberFormat="1" applyFont="1" applyFill="1" applyBorder="1" applyAlignment="1">
      <alignment/>
    </xf>
    <xf numFmtId="44" fontId="0" fillId="35" borderId="0" xfId="58" applyNumberFormat="1" applyFont="1" applyFill="1" applyBorder="1" applyAlignment="1">
      <alignment/>
    </xf>
    <xf numFmtId="44" fontId="3" fillId="35" borderId="45" xfId="58" applyNumberFormat="1" applyFont="1" applyFill="1" applyBorder="1" applyAlignment="1">
      <alignment/>
    </xf>
    <xf numFmtId="9" fontId="3" fillId="35" borderId="12" xfId="58" applyFont="1" applyFill="1" applyBorder="1" applyAlignment="1">
      <alignment horizontal="right"/>
    </xf>
    <xf numFmtId="44" fontId="3" fillId="35" borderId="46" xfId="0" applyNumberFormat="1" applyFont="1" applyFill="1" applyBorder="1" applyAlignment="1">
      <alignment/>
    </xf>
    <xf numFmtId="44" fontId="3" fillId="35" borderId="47" xfId="58" applyNumberFormat="1" applyFont="1" applyFill="1" applyBorder="1" applyAlignment="1">
      <alignment/>
    </xf>
    <xf numFmtId="44" fontId="3" fillId="35" borderId="46" xfId="58" applyNumberFormat="1" applyFont="1" applyFill="1" applyBorder="1" applyAlignment="1">
      <alignment/>
    </xf>
    <xf numFmtId="0" fontId="0" fillId="34" borderId="14" xfId="0" applyFont="1" applyFill="1" applyBorder="1" applyAlignment="1">
      <alignment/>
    </xf>
    <xf numFmtId="0" fontId="0" fillId="33" borderId="23" xfId="0" applyNumberFormat="1" applyFill="1" applyBorder="1" applyAlignment="1">
      <alignment horizontal="center"/>
    </xf>
    <xf numFmtId="0" fontId="0" fillId="33" borderId="10" xfId="0" applyNumberFormat="1" applyFill="1" applyBorder="1" applyAlignment="1">
      <alignment horizontal="center"/>
    </xf>
    <xf numFmtId="0" fontId="0" fillId="33" borderId="13" xfId="0" applyNumberFormat="1" applyFill="1" applyBorder="1" applyAlignment="1">
      <alignment horizontal="center"/>
    </xf>
    <xf numFmtId="0" fontId="6" fillId="38" borderId="20" xfId="0" applyFont="1" applyFill="1" applyBorder="1" applyAlignment="1">
      <alignment/>
    </xf>
    <xf numFmtId="0" fontId="0" fillId="33" borderId="21" xfId="0" applyFont="1" applyFill="1" applyBorder="1" applyAlignment="1">
      <alignment horizontal="right"/>
    </xf>
    <xf numFmtId="2" fontId="0" fillId="34" borderId="22" xfId="0" applyNumberFormat="1" applyFill="1" applyBorder="1" applyAlignment="1">
      <alignment/>
    </xf>
    <xf numFmtId="44" fontId="0" fillId="34" borderId="22" xfId="44" applyFont="1" applyFill="1" applyBorder="1" applyAlignment="1">
      <alignment/>
    </xf>
    <xf numFmtId="44" fontId="0" fillId="33" borderId="22" xfId="44" applyFont="1" applyFill="1" applyBorder="1" applyAlignment="1">
      <alignment/>
    </xf>
    <xf numFmtId="174" fontId="0" fillId="33" borderId="23" xfId="0" applyNumberFormat="1" applyFill="1" applyBorder="1" applyAlignment="1">
      <alignment/>
    </xf>
    <xf numFmtId="0" fontId="0" fillId="33" borderId="14" xfId="0" applyFont="1" applyFill="1" applyBorder="1" applyAlignment="1">
      <alignment horizontal="right"/>
    </xf>
    <xf numFmtId="2" fontId="0" fillId="34" borderId="12" xfId="0" applyNumberFormat="1" applyFill="1" applyBorder="1" applyAlignment="1">
      <alignment/>
    </xf>
    <xf numFmtId="0" fontId="0" fillId="38" borderId="48" xfId="0" applyFont="1" applyFill="1" applyBorder="1" applyAlignment="1">
      <alignment horizontal="center"/>
    </xf>
    <xf numFmtId="0" fontId="0" fillId="38" borderId="49" xfId="0" applyFont="1" applyFill="1" applyBorder="1" applyAlignment="1">
      <alignment horizontal="center"/>
    </xf>
    <xf numFmtId="8" fontId="0" fillId="33" borderId="0" xfId="44" applyNumberFormat="1" applyFont="1" applyFill="1" applyBorder="1" applyAlignment="1">
      <alignment/>
    </xf>
    <xf numFmtId="9" fontId="0" fillId="33" borderId="0" xfId="58" applyFont="1" applyFill="1" applyBorder="1" applyAlignment="1">
      <alignment/>
    </xf>
    <xf numFmtId="9" fontId="59" fillId="33" borderId="17" xfId="58" applyFont="1" applyFill="1" applyBorder="1" applyAlignment="1">
      <alignment horizontal="right" wrapText="1"/>
    </xf>
    <xf numFmtId="0" fontId="59" fillId="0" borderId="0" xfId="0" applyFont="1" applyFill="1" applyBorder="1" applyAlignment="1">
      <alignment horizontal="right" wrapText="1"/>
    </xf>
    <xf numFmtId="9" fontId="0" fillId="33" borderId="0" xfId="58" applyFont="1" applyFill="1" applyBorder="1" applyAlignment="1">
      <alignment horizontal="right"/>
    </xf>
    <xf numFmtId="9" fontId="59" fillId="33" borderId="17" xfId="0" applyNumberFormat="1" applyFont="1" applyFill="1" applyBorder="1" applyAlignment="1">
      <alignment horizontal="right" wrapText="1"/>
    </xf>
    <xf numFmtId="9" fontId="3" fillId="33" borderId="17" xfId="58" applyFont="1" applyFill="1" applyBorder="1" applyAlignment="1">
      <alignment horizontal="right"/>
    </xf>
    <xf numFmtId="9" fontId="3" fillId="0" borderId="0" xfId="58" applyFont="1" applyFill="1" applyBorder="1" applyAlignment="1">
      <alignment horizontal="right"/>
    </xf>
    <xf numFmtId="176" fontId="0" fillId="33" borderId="0" xfId="44" applyNumberFormat="1" applyFont="1" applyFill="1" applyBorder="1" applyAlignment="1">
      <alignment/>
    </xf>
    <xf numFmtId="8" fontId="0" fillId="34" borderId="0" xfId="44" applyNumberFormat="1" applyFont="1" applyFill="1" applyBorder="1" applyAlignment="1" applyProtection="1">
      <alignment horizontal="center"/>
      <protection locked="0"/>
    </xf>
    <xf numFmtId="8" fontId="0" fillId="34" borderId="10" xfId="44" applyNumberFormat="1" applyFont="1" applyFill="1" applyBorder="1" applyAlignment="1">
      <alignment horizontal="center"/>
    </xf>
    <xf numFmtId="167" fontId="0" fillId="42" borderId="43" xfId="58" applyNumberFormat="1" applyFont="1" applyFill="1" applyBorder="1" applyAlignment="1" applyProtection="1">
      <alignment/>
      <protection locked="0"/>
    </xf>
    <xf numFmtId="2" fontId="0" fillId="34" borderId="43" xfId="58" applyNumberFormat="1" applyFont="1" applyFill="1" applyBorder="1" applyAlignment="1" applyProtection="1">
      <alignment/>
      <protection locked="0"/>
    </xf>
    <xf numFmtId="165" fontId="0" fillId="34" borderId="43" xfId="0" applyNumberFormat="1" applyFill="1" applyBorder="1" applyAlignment="1">
      <alignment/>
    </xf>
    <xf numFmtId="2" fontId="0" fillId="34" borderId="43" xfId="58" applyNumberFormat="1" applyFont="1" applyFill="1" applyBorder="1" applyAlignment="1" applyProtection="1">
      <alignment/>
      <protection locked="0"/>
    </xf>
    <xf numFmtId="172" fontId="0" fillId="33" borderId="43" xfId="58" applyNumberFormat="1" applyFont="1" applyFill="1" applyBorder="1" applyAlignment="1" applyProtection="1">
      <alignment/>
      <protection locked="0"/>
    </xf>
    <xf numFmtId="167" fontId="0" fillId="34" borderId="43" xfId="44" applyNumberFormat="1" applyFont="1" applyFill="1" applyBorder="1" applyAlignment="1">
      <alignment/>
    </xf>
    <xf numFmtId="44" fontId="0" fillId="33" borderId="43" xfId="44" applyFont="1" applyFill="1" applyBorder="1" applyAlignment="1">
      <alignment/>
    </xf>
    <xf numFmtId="44" fontId="0" fillId="34" borderId="43" xfId="44" applyFont="1" applyFill="1" applyBorder="1" applyAlignment="1">
      <alignment/>
    </xf>
    <xf numFmtId="0" fontId="0" fillId="34" borderId="43" xfId="0" applyFill="1" applyBorder="1" applyAlignment="1">
      <alignment/>
    </xf>
    <xf numFmtId="2" fontId="0" fillId="34" borderId="50" xfId="58" applyNumberFormat="1" applyFont="1" applyFill="1" applyBorder="1" applyAlignment="1" applyProtection="1">
      <alignment/>
      <protection locked="0"/>
    </xf>
    <xf numFmtId="2" fontId="0" fillId="34" borderId="50" xfId="58" applyNumberFormat="1" applyFont="1" applyFill="1" applyBorder="1" applyAlignment="1" applyProtection="1">
      <alignment/>
      <protection locked="0"/>
    </xf>
    <xf numFmtId="165" fontId="0" fillId="34" borderId="50" xfId="0" applyNumberFormat="1" applyFill="1" applyBorder="1" applyAlignment="1">
      <alignment/>
    </xf>
    <xf numFmtId="172" fontId="0" fillId="33" borderId="50" xfId="58" applyNumberFormat="1" applyFont="1" applyFill="1" applyBorder="1" applyAlignment="1" applyProtection="1">
      <alignment/>
      <protection locked="0"/>
    </xf>
    <xf numFmtId="167" fontId="0" fillId="34" borderId="50" xfId="44" applyNumberFormat="1" applyFont="1" applyFill="1" applyBorder="1" applyAlignment="1">
      <alignment/>
    </xf>
    <xf numFmtId="44" fontId="0" fillId="33" borderId="50" xfId="44" applyFont="1" applyFill="1" applyBorder="1" applyAlignment="1">
      <alignment/>
    </xf>
    <xf numFmtId="44" fontId="0" fillId="35" borderId="19" xfId="44" applyFont="1" applyFill="1" applyBorder="1" applyAlignment="1">
      <alignment/>
    </xf>
    <xf numFmtId="44" fontId="0" fillId="35" borderId="31" xfId="44" applyFont="1" applyFill="1" applyBorder="1" applyAlignment="1">
      <alignment/>
    </xf>
    <xf numFmtId="44" fontId="0" fillId="35" borderId="32" xfId="44" applyFont="1" applyFill="1" applyBorder="1" applyAlignment="1">
      <alignment/>
    </xf>
    <xf numFmtId="176" fontId="61" fillId="0" borderId="0" xfId="44" applyNumberFormat="1" applyFont="1" applyFill="1" applyBorder="1" applyAlignment="1">
      <alignment/>
    </xf>
    <xf numFmtId="164" fontId="61" fillId="0" borderId="0" xfId="58" applyNumberFormat="1" applyFont="1" applyFill="1" applyBorder="1" applyAlignment="1">
      <alignment/>
    </xf>
    <xf numFmtId="0" fontId="62" fillId="0" borderId="0" xfId="0" applyFont="1" applyAlignment="1">
      <alignment/>
    </xf>
    <xf numFmtId="0" fontId="16" fillId="0" borderId="0" xfId="0" applyFont="1" applyAlignment="1">
      <alignment/>
    </xf>
    <xf numFmtId="0" fontId="0" fillId="36" borderId="0" xfId="0" applyFont="1" applyFill="1" applyAlignment="1">
      <alignment wrapText="1"/>
    </xf>
    <xf numFmtId="0" fontId="16" fillId="0" borderId="0" xfId="0" applyFont="1" applyAlignment="1">
      <alignment wrapText="1"/>
    </xf>
    <xf numFmtId="0" fontId="62" fillId="0" borderId="0" xfId="0" applyFont="1" applyAlignment="1">
      <alignment wrapText="1"/>
    </xf>
    <xf numFmtId="0" fontId="63" fillId="0" borderId="0" xfId="0" applyFont="1" applyAlignment="1">
      <alignment wrapText="1"/>
    </xf>
    <xf numFmtId="0" fontId="16" fillId="0" borderId="0" xfId="0" applyFont="1" applyAlignment="1">
      <alignment horizontal="left" wrapText="1"/>
    </xf>
    <xf numFmtId="0" fontId="18" fillId="0" borderId="0" xfId="0" applyFont="1" applyAlignment="1">
      <alignment horizontal="left" wrapText="1"/>
    </xf>
    <xf numFmtId="0" fontId="64" fillId="0" borderId="0" xfId="0" applyFont="1" applyAlignment="1">
      <alignment/>
    </xf>
    <xf numFmtId="0" fontId="59" fillId="38" borderId="36" xfId="0" applyFont="1" applyFill="1" applyBorder="1" applyAlignment="1">
      <alignment horizontal="center" wrapText="1"/>
    </xf>
    <xf numFmtId="0" fontId="3" fillId="38" borderId="35" xfId="0" applyFont="1" applyFill="1" applyBorder="1" applyAlignment="1">
      <alignment horizontal="center" wrapText="1"/>
    </xf>
    <xf numFmtId="0" fontId="18" fillId="0" borderId="0" xfId="0" applyFont="1" applyAlignment="1">
      <alignment horizontal="left" vertical="top" wrapText="1"/>
    </xf>
    <xf numFmtId="0" fontId="16" fillId="0" borderId="0" xfId="0" applyFont="1" applyAlignment="1">
      <alignment vertical="top" wrapText="1"/>
    </xf>
    <xf numFmtId="165" fontId="6" fillId="38" borderId="19" xfId="0" applyNumberFormat="1" applyFont="1" applyFill="1" applyBorder="1" applyAlignment="1">
      <alignment horizontal="left" wrapText="1"/>
    </xf>
    <xf numFmtId="0" fontId="3" fillId="0" borderId="19" xfId="0" applyFont="1" applyBorder="1" applyAlignment="1">
      <alignment wrapText="1"/>
    </xf>
    <xf numFmtId="44" fontId="0" fillId="38" borderId="20" xfId="0" applyNumberFormat="1" applyFont="1" applyFill="1" applyBorder="1" applyAlignment="1">
      <alignment horizontal="center" vertical="top" wrapText="1"/>
    </xf>
    <xf numFmtId="0" fontId="0" fillId="34" borderId="51" xfId="0" applyFont="1" applyFill="1" applyBorder="1" applyAlignment="1">
      <alignment horizontal="center"/>
    </xf>
    <xf numFmtId="0" fontId="0" fillId="34" borderId="42" xfId="0" applyFont="1" applyFill="1" applyBorder="1" applyAlignment="1">
      <alignment horizontal="center"/>
    </xf>
    <xf numFmtId="0" fontId="0" fillId="34" borderId="42" xfId="0" applyFont="1" applyFill="1" applyBorder="1" applyAlignment="1">
      <alignment horizontal="center" vertical="top" wrapText="1"/>
    </xf>
    <xf numFmtId="0" fontId="0" fillId="34" borderId="44" xfId="0" applyFont="1" applyFill="1" applyBorder="1" applyAlignment="1">
      <alignment horizontal="center"/>
    </xf>
    <xf numFmtId="0" fontId="0" fillId="33" borderId="43" xfId="0" applyFont="1" applyFill="1" applyBorder="1" applyAlignment="1">
      <alignment horizontal="center"/>
    </xf>
    <xf numFmtId="0" fontId="0" fillId="33" borderId="52" xfId="0" applyFont="1" applyFill="1" applyBorder="1" applyAlignment="1">
      <alignment horizontal="center"/>
    </xf>
    <xf numFmtId="0" fontId="0" fillId="34" borderId="53" xfId="0" applyFont="1" applyFill="1" applyBorder="1" applyAlignment="1">
      <alignment horizontal="center"/>
    </xf>
    <xf numFmtId="0" fontId="0" fillId="33" borderId="53" xfId="0" applyFont="1" applyFill="1" applyBorder="1" applyAlignment="1">
      <alignment horizontal="center"/>
    </xf>
    <xf numFmtId="164" fontId="3" fillId="40" borderId="20" xfId="58" applyNumberFormat="1" applyFont="1" applyFill="1" applyBorder="1" applyAlignment="1" applyProtection="1">
      <alignment horizontal="center" shrinkToFit="1"/>
      <protection locked="0"/>
    </xf>
    <xf numFmtId="173" fontId="0" fillId="0" borderId="54" xfId="0" applyNumberFormat="1" applyFont="1" applyBorder="1" applyAlignment="1">
      <alignment/>
    </xf>
    <xf numFmtId="0" fontId="0" fillId="0" borderId="22" xfId="0" applyBorder="1" applyAlignment="1">
      <alignment/>
    </xf>
    <xf numFmtId="0" fontId="0" fillId="0" borderId="23" xfId="0" applyBorder="1" applyAlignment="1">
      <alignment/>
    </xf>
    <xf numFmtId="0" fontId="0" fillId="38" borderId="36" xfId="0" applyFont="1" applyFill="1" applyBorder="1" applyAlignment="1">
      <alignment horizontal="center"/>
    </xf>
    <xf numFmtId="44" fontId="0" fillId="36" borderId="22" xfId="44" applyFont="1" applyFill="1" applyBorder="1" applyAlignment="1">
      <alignment horizontal="center"/>
    </xf>
    <xf numFmtId="44" fontId="0" fillId="36" borderId="23" xfId="44" applyFont="1" applyFill="1" applyBorder="1" applyAlignment="1">
      <alignment horizontal="center"/>
    </xf>
    <xf numFmtId="165" fontId="0" fillId="36" borderId="0" xfId="0" applyNumberFormat="1" applyFont="1" applyFill="1" applyAlignment="1">
      <alignment/>
    </xf>
    <xf numFmtId="0" fontId="0" fillId="36" borderId="0" xfId="0" applyFont="1" applyFill="1" applyAlignment="1">
      <alignment horizontal="center"/>
    </xf>
    <xf numFmtId="0" fontId="65" fillId="0" borderId="0" xfId="0" applyFont="1" applyAlignment="1">
      <alignment vertical="center"/>
    </xf>
    <xf numFmtId="169" fontId="0" fillId="36" borderId="0" xfId="0" applyNumberFormat="1" applyFill="1" applyAlignment="1">
      <alignment/>
    </xf>
    <xf numFmtId="0" fontId="0" fillId="36" borderId="0" xfId="0" applyFill="1" applyAlignment="1">
      <alignment/>
    </xf>
    <xf numFmtId="0" fontId="59" fillId="38" borderId="35" xfId="0" applyFont="1" applyFill="1" applyBorder="1" applyAlignment="1">
      <alignment/>
    </xf>
    <xf numFmtId="0" fontId="59" fillId="38" borderId="36" xfId="0" applyFont="1" applyFill="1" applyBorder="1" applyAlignment="1">
      <alignment/>
    </xf>
    <xf numFmtId="0" fontId="3" fillId="38" borderId="41" xfId="0" applyFont="1" applyFill="1" applyBorder="1" applyAlignment="1">
      <alignment/>
    </xf>
    <xf numFmtId="0" fontId="3" fillId="38" borderId="44" xfId="0" applyFont="1" applyFill="1" applyBorder="1" applyAlignment="1">
      <alignment/>
    </xf>
    <xf numFmtId="0" fontId="0" fillId="0" borderId="51" xfId="0" applyNumberFormat="1" applyFont="1" applyBorder="1" applyAlignment="1">
      <alignment/>
    </xf>
    <xf numFmtId="0" fontId="0" fillId="0" borderId="53" xfId="0" applyBorder="1" applyAlignment="1">
      <alignment/>
    </xf>
    <xf numFmtId="0" fontId="0" fillId="0" borderId="55" xfId="0" applyBorder="1" applyAlignment="1">
      <alignment/>
    </xf>
    <xf numFmtId="0" fontId="3" fillId="40" borderId="35" xfId="0" applyFont="1" applyFill="1" applyBorder="1" applyAlignment="1">
      <alignment/>
    </xf>
    <xf numFmtId="0" fontId="3" fillId="40" borderId="36" xfId="0" applyFont="1" applyFill="1" applyBorder="1" applyAlignment="1">
      <alignment/>
    </xf>
    <xf numFmtId="0" fontId="3" fillId="38" borderId="19" xfId="0" applyFont="1" applyFill="1" applyBorder="1" applyAlignment="1">
      <alignment/>
    </xf>
    <xf numFmtId="0" fontId="3" fillId="38" borderId="32" xfId="0" applyFont="1" applyFill="1" applyBorder="1" applyAlignment="1">
      <alignment/>
    </xf>
    <xf numFmtId="0" fontId="3" fillId="36" borderId="12" xfId="0" applyFont="1" applyFill="1" applyBorder="1" applyAlignment="1">
      <alignment/>
    </xf>
    <xf numFmtId="0" fontId="7" fillId="36" borderId="12" xfId="0" applyNumberFormat="1" applyFont="1" applyFill="1" applyBorder="1" applyAlignment="1">
      <alignment/>
    </xf>
    <xf numFmtId="0" fontId="3" fillId="38" borderId="35" xfId="0" applyFont="1" applyFill="1" applyBorder="1" applyAlignment="1">
      <alignment wrapText="1"/>
    </xf>
    <xf numFmtId="0" fontId="3" fillId="38" borderId="56" xfId="0" applyFont="1" applyFill="1" applyBorder="1" applyAlignment="1">
      <alignment wrapText="1"/>
    </xf>
    <xf numFmtId="0" fontId="3" fillId="38" borderId="36"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W126"/>
  <sheetViews>
    <sheetView zoomScalePageLayoutView="0" workbookViewId="0" topLeftCell="A1">
      <selection activeCell="B5" sqref="B5"/>
    </sheetView>
  </sheetViews>
  <sheetFormatPr defaultColWidth="9.140625" defaultRowHeight="12.75"/>
  <cols>
    <col min="2" max="2" width="112.8515625" style="0" customWidth="1"/>
  </cols>
  <sheetData>
    <row r="1" spans="1:49" ht="18">
      <c r="A1" s="121" t="s">
        <v>14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row>
    <row r="2" spans="1:49" ht="15">
      <c r="A2" s="120" t="s">
        <v>15</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row>
    <row r="3" spans="1:49" ht="15">
      <c r="A3" s="120" t="s">
        <v>197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row>
    <row r="4" spans="1:49" ht="15">
      <c r="A4" s="120" t="s">
        <v>16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row>
    <row r="5" spans="1:49" ht="12.7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row>
    <row r="6" spans="1:49" ht="15">
      <c r="A6" s="425" t="s">
        <v>198</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row>
    <row r="7" spans="1:49" ht="12.7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row>
    <row r="8" spans="1:49" ht="15">
      <c r="A8" s="122" t="s">
        <v>17</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row>
    <row r="9" spans="1:49" ht="12.75">
      <c r="A9" s="25"/>
      <c r="B9" s="52" t="s">
        <v>18</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row>
    <row r="10" spans="1:49" ht="12.75">
      <c r="A10" s="32"/>
      <c r="B10" s="52" t="s">
        <v>19</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row>
    <row r="11" spans="1:49" ht="12.75">
      <c r="A11" s="31"/>
      <c r="B11" s="52" t="s">
        <v>20</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row>
    <row r="12" spans="1:49" ht="12.75">
      <c r="A12" s="3"/>
      <c r="B12" s="52"/>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row>
    <row r="13" spans="1:49" ht="15">
      <c r="A13" s="122" t="s">
        <v>179</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row>
    <row r="14" spans="1:49" ht="12.7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row>
    <row r="15" spans="1:49" ht="12.75">
      <c r="A15" s="52" t="s">
        <v>21</v>
      </c>
      <c r="B15" s="35"/>
      <c r="C15" s="35"/>
      <c r="D15" s="52"/>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row>
    <row r="16" spans="1:49" ht="12.75">
      <c r="A16" s="52" t="s">
        <v>22</v>
      </c>
      <c r="B16" s="35"/>
      <c r="C16" s="35"/>
      <c r="D16" s="52"/>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row>
    <row r="17" spans="1:49" ht="12.75">
      <c r="A17" s="52"/>
      <c r="B17" s="35"/>
      <c r="C17" s="35"/>
      <c r="D17" s="52"/>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ht="20.25">
      <c r="A18" s="52"/>
      <c r="B18" s="400" t="s">
        <v>23</v>
      </c>
      <c r="C18" s="35"/>
      <c r="D18" s="52"/>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row>
    <row r="19" spans="1:49" ht="18">
      <c r="A19" s="52"/>
      <c r="B19" s="392" t="s">
        <v>13</v>
      </c>
      <c r="C19" s="35"/>
      <c r="D19" s="52"/>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row>
    <row r="20" spans="1:49" s="65" customFormat="1" ht="75">
      <c r="A20" s="394"/>
      <c r="B20" s="395" t="s">
        <v>24</v>
      </c>
      <c r="C20" s="64"/>
      <c r="D20" s="39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row>
    <row r="21" spans="1:49" s="65" customFormat="1" ht="18">
      <c r="A21" s="64"/>
      <c r="B21" s="396" t="s">
        <v>25</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row>
    <row r="22" spans="1:49" s="65" customFormat="1" ht="60">
      <c r="A22" s="64"/>
      <c r="B22" s="395" t="s">
        <v>26</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row>
    <row r="23" spans="2:49" s="65" customFormat="1" ht="16.5">
      <c r="B23" s="397" t="s">
        <v>27</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row>
    <row r="24" spans="2:49" s="65" customFormat="1" ht="30">
      <c r="B24" s="395" t="s">
        <v>28</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row>
    <row r="25" spans="2:49" s="65" customFormat="1" ht="30">
      <c r="B25" s="395" t="s">
        <v>29</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row>
    <row r="26" spans="2:49" s="65" customFormat="1" ht="15">
      <c r="B26" s="395" t="s">
        <v>30</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row>
    <row r="27" spans="1:49" s="65" customFormat="1" ht="45">
      <c r="A27" s="64"/>
      <c r="B27" s="395" t="s">
        <v>31</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row>
    <row r="28" spans="1:49" s="65" customFormat="1" ht="15">
      <c r="A28" s="64"/>
      <c r="B28" s="395" t="s">
        <v>32</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row>
    <row r="29" spans="1:49" s="65" customFormat="1" ht="18">
      <c r="A29" s="64"/>
      <c r="B29" s="396" t="s">
        <v>33</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row>
    <row r="30" spans="1:49" s="65" customFormat="1" ht="60">
      <c r="A30" s="64"/>
      <c r="B30" s="395" t="s">
        <v>34</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row>
    <row r="31" spans="1:49" s="65" customFormat="1" ht="16.5">
      <c r="A31" s="64"/>
      <c r="B31" s="397" t="s">
        <v>27</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65" customFormat="1" ht="30">
      <c r="A32" s="64"/>
      <c r="B32" s="398" t="s">
        <v>35</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row>
    <row r="33" spans="1:49" s="65" customFormat="1" ht="30">
      <c r="A33" s="64"/>
      <c r="B33" s="398" t="s">
        <v>36</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row>
    <row r="34" spans="1:49" s="65" customFormat="1" ht="30">
      <c r="A34" s="64"/>
      <c r="B34" s="399" t="s">
        <v>37</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row>
    <row r="35" spans="1:49" s="65" customFormat="1" ht="30">
      <c r="A35" s="64"/>
      <c r="B35" s="399" t="s">
        <v>38</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row>
    <row r="36" spans="1:49" s="65" customFormat="1" ht="15">
      <c r="A36" s="64"/>
      <c r="B36" s="398"/>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row>
    <row r="37" spans="1:49" s="65" customFormat="1" ht="15">
      <c r="A37" s="64"/>
      <c r="B37" s="398" t="s">
        <v>39</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row>
    <row r="38" spans="1:49" s="65" customFormat="1" ht="15">
      <c r="A38" s="64"/>
      <c r="B38" s="398" t="s">
        <v>40</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row>
    <row r="39" spans="1:49" s="65" customFormat="1" ht="15">
      <c r="A39" s="64"/>
      <c r="B39" s="399" t="s">
        <v>41</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row>
    <row r="40" spans="1:49" s="65" customFormat="1" ht="75">
      <c r="A40" s="64"/>
      <c r="B40" s="403" t="s">
        <v>42</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row>
    <row r="41" spans="1:49" s="65" customFormat="1" ht="15">
      <c r="A41" s="64"/>
      <c r="B41" s="398"/>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65" customFormat="1" ht="60">
      <c r="A42" s="64"/>
      <c r="B42" s="398" t="s">
        <v>43</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row>
    <row r="43" spans="1:49" s="65" customFormat="1" ht="45">
      <c r="A43" s="64"/>
      <c r="B43" s="398" t="s">
        <v>44</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row>
    <row r="44" spans="1:49" s="65" customFormat="1" ht="60">
      <c r="A44" s="64"/>
      <c r="B44" s="399" t="s">
        <v>45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row>
    <row r="45" spans="1:49" s="65" customFormat="1" ht="30">
      <c r="A45" s="64"/>
      <c r="B45" s="398" t="s">
        <v>46</v>
      </c>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row>
    <row r="46" spans="1:49" s="65" customFormat="1" ht="15">
      <c r="A46" s="64"/>
      <c r="B46" s="398"/>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row>
    <row r="47" spans="1:49" s="65" customFormat="1" ht="30">
      <c r="A47" s="64"/>
      <c r="B47" s="398" t="s">
        <v>47</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row>
    <row r="48" spans="1:49" s="65" customFormat="1" ht="15">
      <c r="A48" s="64"/>
      <c r="B48" s="399" t="s">
        <v>48</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row>
    <row r="49" spans="1:49" s="65" customFormat="1" ht="15">
      <c r="A49" s="64"/>
      <c r="B49" s="395"/>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row>
    <row r="50" spans="1:49" s="65" customFormat="1" ht="15">
      <c r="A50" s="64"/>
      <c r="B50" s="398" t="s">
        <v>49</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row>
    <row r="51" spans="1:49" s="65" customFormat="1" ht="15">
      <c r="A51" s="64"/>
      <c r="B51" s="399" t="s">
        <v>50</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row>
    <row r="52" spans="1:49" s="65" customFormat="1" ht="15">
      <c r="A52" s="64"/>
      <c r="B52" s="399" t="s">
        <v>51</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row>
    <row r="53" spans="1:49" s="65" customFormat="1" ht="30">
      <c r="A53" s="64"/>
      <c r="B53" s="399" t="s">
        <v>52</v>
      </c>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row>
    <row r="54" spans="1:49" s="65" customFormat="1" ht="60">
      <c r="A54" s="64"/>
      <c r="B54" s="399" t="s">
        <v>53</v>
      </c>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row>
    <row r="55" spans="1:49" s="65" customFormat="1" ht="15">
      <c r="A55" s="64"/>
      <c r="B55" s="399" t="s">
        <v>54</v>
      </c>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row>
    <row r="56" spans="1:49" s="65" customFormat="1" ht="45">
      <c r="A56" s="64"/>
      <c r="B56" s="399" t="s">
        <v>55</v>
      </c>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row>
    <row r="57" spans="1:49" s="65" customFormat="1" ht="15">
      <c r="A57" s="64"/>
      <c r="B57" s="399" t="s">
        <v>56</v>
      </c>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row>
    <row r="58" spans="1:49" s="65" customFormat="1" ht="15">
      <c r="A58" s="64"/>
      <c r="B58" s="399" t="s">
        <v>57</v>
      </c>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row>
    <row r="59" spans="1:49" s="65" customFormat="1" ht="60">
      <c r="A59" s="64"/>
      <c r="B59" s="399" t="s">
        <v>58</v>
      </c>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row>
    <row r="60" spans="1:49" s="65" customFormat="1" ht="18">
      <c r="A60" s="64"/>
      <c r="B60" s="396" t="s">
        <v>59</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row>
    <row r="61" spans="1:49" s="65" customFormat="1" ht="75">
      <c r="A61" s="64"/>
      <c r="B61" s="395" t="s">
        <v>60</v>
      </c>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row>
    <row r="62" spans="1:49" s="65" customFormat="1" ht="16.5">
      <c r="A62" s="64"/>
      <c r="B62" s="397" t="s">
        <v>27</v>
      </c>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row>
    <row r="63" spans="1:49" s="65" customFormat="1" ht="90">
      <c r="A63" s="64"/>
      <c r="B63" s="398" t="s">
        <v>61</v>
      </c>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row>
    <row r="64" spans="1:49" s="65" customFormat="1" ht="45">
      <c r="A64" s="64"/>
      <c r="B64" s="398" t="s">
        <v>62</v>
      </c>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row>
    <row r="65" spans="1:49" s="65" customFormat="1" ht="18">
      <c r="A65" s="64"/>
      <c r="B65" s="396" t="s">
        <v>63</v>
      </c>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row>
    <row r="66" spans="1:49" s="65" customFormat="1" ht="60">
      <c r="A66" s="64"/>
      <c r="B66" s="395" t="s">
        <v>64</v>
      </c>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row>
    <row r="67" spans="1:49" s="65" customFormat="1" ht="16.5">
      <c r="A67" s="64"/>
      <c r="B67" s="397" t="s">
        <v>27</v>
      </c>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row>
    <row r="68" spans="1:49" s="65" customFormat="1" ht="30">
      <c r="A68" s="64"/>
      <c r="B68" s="395" t="s">
        <v>65</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row>
    <row r="69" spans="1:49" s="65" customFormat="1" ht="18">
      <c r="A69" s="64"/>
      <c r="B69" s="396" t="s">
        <v>66</v>
      </c>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row>
    <row r="70" spans="1:49" s="65" customFormat="1" ht="90">
      <c r="A70" s="64"/>
      <c r="B70" s="395" t="s">
        <v>67</v>
      </c>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row>
    <row r="71" spans="1:49" s="65" customFormat="1" ht="16.5">
      <c r="A71" s="64"/>
      <c r="B71" s="397" t="s">
        <v>27</v>
      </c>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row>
    <row r="72" spans="1:49" s="65" customFormat="1" ht="60">
      <c r="A72" s="64"/>
      <c r="B72" s="395" t="s">
        <v>68</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row>
    <row r="73" spans="1:49" s="65" customFormat="1" ht="18">
      <c r="A73" s="64"/>
      <c r="B73" s="396" t="s">
        <v>69</v>
      </c>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row>
    <row r="74" spans="1:49" s="65" customFormat="1" ht="60">
      <c r="A74" s="64"/>
      <c r="B74" s="404" t="s">
        <v>70</v>
      </c>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row>
    <row r="75" spans="1:49" s="65" customFormat="1" ht="15">
      <c r="A75" s="64"/>
      <c r="B75" s="395"/>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row>
    <row r="76" spans="1:49" s="65" customFormat="1" ht="75">
      <c r="A76" s="64"/>
      <c r="B76" s="395" t="s">
        <v>71</v>
      </c>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row>
    <row r="77" spans="1:49" s="65" customFormat="1" ht="15">
      <c r="A77" s="64"/>
      <c r="B77" s="395"/>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row>
    <row r="78" spans="1:49" s="65" customFormat="1" ht="15">
      <c r="A78" s="64"/>
      <c r="B78" s="395" t="s">
        <v>72</v>
      </c>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row>
    <row r="79" spans="1:49" s="65" customFormat="1" ht="15">
      <c r="A79" s="64"/>
      <c r="B79" s="398" t="s">
        <v>73</v>
      </c>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row>
    <row r="80" spans="1:49" s="65" customFormat="1" ht="15">
      <c r="A80" s="64"/>
      <c r="B80" s="398" t="s">
        <v>74</v>
      </c>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row>
    <row r="81" spans="1:49" s="65" customFormat="1" ht="15">
      <c r="A81" s="64"/>
      <c r="B81" s="398" t="s">
        <v>76</v>
      </c>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row>
    <row r="82" spans="1:49" s="65" customFormat="1" ht="15">
      <c r="A82" s="64"/>
      <c r="B82" s="398" t="s">
        <v>75</v>
      </c>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row>
    <row r="83" spans="1:49" s="65" customFormat="1" ht="15">
      <c r="A83" s="64"/>
      <c r="B83" s="398" t="s">
        <v>77</v>
      </c>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row>
    <row r="84" spans="1:49" s="65" customFormat="1" ht="15">
      <c r="A84" s="64"/>
      <c r="B84" s="395"/>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row>
    <row r="85" spans="1:49" s="65" customFormat="1" ht="30">
      <c r="A85" s="64"/>
      <c r="B85" s="395" t="s">
        <v>78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row>
    <row r="86" spans="1:49" ht="15">
      <c r="A86" s="64"/>
      <c r="B86" s="393"/>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row>
    <row r="87" spans="1:49" ht="12.7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row>
    <row r="88" spans="1:49" ht="12.7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row>
    <row r="89" spans="1:49" ht="12.7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row>
    <row r="90" spans="1:49" ht="12.7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row>
    <row r="91" spans="1:49" ht="12.7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row>
    <row r="92" spans="1:49" ht="12.7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row>
    <row r="93" spans="1:49" ht="12.7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row>
    <row r="94" spans="1:49" ht="12.7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row>
    <row r="95" spans="1:49" ht="12.7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row>
    <row r="96" spans="1:49" ht="12.7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row>
    <row r="97" spans="1:49" ht="12.7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row>
    <row r="98" spans="1:49" ht="12.7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row>
    <row r="99" spans="1:49" ht="12.7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row>
    <row r="100" spans="1:49" ht="12.7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row>
    <row r="101" spans="1:49" ht="12.7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row>
    <row r="102" spans="1:49" ht="12.7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row>
    <row r="103" spans="1:49" ht="12.7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row>
    <row r="104" spans="1:49" ht="12.7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row>
    <row r="105" spans="1:49" ht="12.7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row>
    <row r="106" spans="1:49" ht="12.7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row>
    <row r="107" spans="1:49" ht="12.7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row>
    <row r="108" spans="1:49" ht="12.7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row>
    <row r="109" spans="1:49" ht="12.7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row>
    <row r="110" spans="1:49" ht="12.7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row>
    <row r="111" spans="1:49" ht="12.7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row>
    <row r="112" spans="1:49" ht="12.7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row>
    <row r="113" spans="1:49" ht="12.7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row>
    <row r="114" spans="1:49" ht="12.7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row>
    <row r="115" spans="1:49" ht="12.7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row>
    <row r="116" spans="1:49" ht="12.7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row>
    <row r="117" spans="1:49" ht="12.7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row>
    <row r="118" spans="1:49" ht="12.7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row>
    <row r="119" spans="1:49" ht="12.7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row>
    <row r="120" spans="1:49" ht="12.7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row>
    <row r="121" spans="1:49" ht="12.7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row>
    <row r="122" spans="1:49" ht="12.7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row>
    <row r="123" spans="1:49" ht="12.7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row>
    <row r="124" spans="1:48"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row>
    <row r="125" spans="1:48"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row>
    <row r="126" spans="1:48"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D117"/>
  <sheetViews>
    <sheetView zoomScalePageLayoutView="0" workbookViewId="0" topLeftCell="A1">
      <selection activeCell="A5" sqref="A5:B5"/>
    </sheetView>
  </sheetViews>
  <sheetFormatPr defaultColWidth="9.140625" defaultRowHeight="12.75" outlineLevelRow="1"/>
  <cols>
    <col min="1" max="1" width="4.8515625" style="0" customWidth="1"/>
    <col min="2" max="2" width="27.7109375" style="0" bestFit="1" customWidth="1"/>
    <col min="3" max="3" width="5.140625" style="0" customWidth="1"/>
    <col min="4" max="6" width="10.57421875" style="0" customWidth="1"/>
    <col min="7" max="7" width="11.00390625" style="0" customWidth="1"/>
    <col min="9" max="9" width="9.140625" style="126" customWidth="1"/>
    <col min="10" max="10" width="12.00390625" style="0" bestFit="1" customWidth="1"/>
    <col min="11" max="11" width="12.28125" style="0" bestFit="1" customWidth="1"/>
    <col min="12" max="12" width="14.421875" style="0" customWidth="1"/>
  </cols>
  <sheetData>
    <row r="1" spans="1:30" ht="18">
      <c r="A1" s="121" t="str">
        <f>Guide!A1</f>
        <v>Outil d'établissement des coûts de transformation à la ferme fondé sur des recettes</v>
      </c>
      <c r="B1" s="35"/>
      <c r="C1" s="35"/>
      <c r="D1" s="35"/>
      <c r="E1" s="35"/>
      <c r="F1" s="35"/>
      <c r="G1" s="35"/>
      <c r="H1" s="35"/>
      <c r="I1" s="124"/>
      <c r="J1" s="53"/>
      <c r="K1" s="35"/>
      <c r="L1" s="35"/>
      <c r="M1" s="35"/>
      <c r="N1" s="35"/>
      <c r="O1" s="35"/>
      <c r="P1" s="35"/>
      <c r="Q1" s="35"/>
      <c r="R1" s="35"/>
      <c r="S1" s="35"/>
      <c r="T1" s="35"/>
      <c r="U1" s="35"/>
      <c r="V1" s="35"/>
      <c r="W1" s="35"/>
      <c r="X1" s="35"/>
      <c r="Y1" s="35"/>
      <c r="Z1" s="35"/>
      <c r="AA1" s="35"/>
      <c r="AB1" s="35"/>
      <c r="AC1" s="35"/>
      <c r="AD1" s="35"/>
    </row>
    <row r="2" spans="1:30" ht="15.75">
      <c r="A2" s="34" t="s">
        <v>79</v>
      </c>
      <c r="B2" s="35"/>
      <c r="C2" s="35"/>
      <c r="D2" s="35"/>
      <c r="E2" s="35"/>
      <c r="F2" s="35"/>
      <c r="G2" s="35"/>
      <c r="H2" s="35"/>
      <c r="I2" s="124"/>
      <c r="J2" s="35"/>
      <c r="K2" s="35"/>
      <c r="L2" s="35"/>
      <c r="M2" s="35"/>
      <c r="N2" s="35"/>
      <c r="O2" s="35"/>
      <c r="P2" s="35"/>
      <c r="Q2" s="35"/>
      <c r="R2" s="35"/>
      <c r="S2" s="35"/>
      <c r="T2" s="35"/>
      <c r="U2" s="35"/>
      <c r="V2" s="35"/>
      <c r="W2" s="35"/>
      <c r="X2" s="35"/>
      <c r="Y2" s="35"/>
      <c r="Z2" s="35"/>
      <c r="AA2" s="35"/>
      <c r="AB2" s="35"/>
      <c r="AC2" s="35"/>
      <c r="AD2" s="35"/>
    </row>
    <row r="3" spans="1:30" ht="15.75">
      <c r="A3" s="34"/>
      <c r="B3" s="35"/>
      <c r="C3" s="35"/>
      <c r="D3" s="35"/>
      <c r="E3" s="52"/>
      <c r="F3" s="52"/>
      <c r="G3" s="35"/>
      <c r="H3" s="35"/>
      <c r="I3" s="124"/>
      <c r="J3" s="35"/>
      <c r="K3" s="35"/>
      <c r="L3" s="35"/>
      <c r="M3" s="35"/>
      <c r="N3" s="35"/>
      <c r="O3" s="35"/>
      <c r="P3" s="35"/>
      <c r="Q3" s="35"/>
      <c r="R3" s="35"/>
      <c r="S3" s="35"/>
      <c r="T3" s="35"/>
      <c r="U3" s="35"/>
      <c r="V3" s="35"/>
      <c r="W3" s="35"/>
      <c r="X3" s="35"/>
      <c r="Y3" s="35"/>
      <c r="Z3" s="35"/>
      <c r="AA3" s="35"/>
      <c r="AB3" s="35"/>
      <c r="AC3" s="35"/>
      <c r="AD3" s="35"/>
    </row>
    <row r="4" spans="1:30" ht="13.5" thickBot="1">
      <c r="A4" s="52"/>
      <c r="B4" s="35"/>
      <c r="C4" s="35"/>
      <c r="D4" s="35"/>
      <c r="E4" s="35"/>
      <c r="F4" s="35"/>
      <c r="G4" s="35"/>
      <c r="H4" s="35"/>
      <c r="I4" s="124"/>
      <c r="J4" s="35"/>
      <c r="K4" s="35"/>
      <c r="L4" s="35"/>
      <c r="M4" s="35"/>
      <c r="N4" s="35"/>
      <c r="O4" s="35"/>
      <c r="P4" s="35"/>
      <c r="Q4" s="35"/>
      <c r="R4" s="35"/>
      <c r="S4" s="35"/>
      <c r="T4" s="35"/>
      <c r="U4" s="35"/>
      <c r="V4" s="35"/>
      <c r="W4" s="35"/>
      <c r="X4" s="35"/>
      <c r="Y4" s="35"/>
      <c r="Z4" s="35"/>
      <c r="AA4" s="35"/>
      <c r="AB4" s="35"/>
      <c r="AC4" s="35"/>
      <c r="AD4" s="35"/>
    </row>
    <row r="5" spans="1:27" ht="13.5" customHeight="1" thickBot="1">
      <c r="A5" s="428" t="s">
        <v>80</v>
      </c>
      <c r="B5" s="429"/>
      <c r="C5" s="252"/>
      <c r="D5" s="286" t="s">
        <v>83</v>
      </c>
      <c r="E5" s="401" t="s">
        <v>84</v>
      </c>
      <c r="F5" s="88" t="s">
        <v>85</v>
      </c>
      <c r="G5" s="87" t="s">
        <v>86</v>
      </c>
      <c r="H5" s="95"/>
      <c r="I5" s="35"/>
      <c r="J5" s="35"/>
      <c r="K5" s="35"/>
      <c r="L5" s="35"/>
      <c r="M5" s="35"/>
      <c r="N5" s="35"/>
      <c r="O5" s="35"/>
      <c r="P5" s="35"/>
      <c r="Q5" s="35"/>
      <c r="R5" s="35"/>
      <c r="S5" s="35"/>
      <c r="T5" s="35"/>
      <c r="U5" s="35"/>
      <c r="V5" s="35"/>
      <c r="W5" s="35"/>
      <c r="X5" s="35"/>
      <c r="Y5" s="35"/>
      <c r="Z5" s="35"/>
      <c r="AA5" s="35"/>
    </row>
    <row r="6" spans="1:27" ht="12.75" outlineLevel="1">
      <c r="A6" s="217"/>
      <c r="B6" s="287" t="s">
        <v>87</v>
      </c>
      <c r="C6" s="76"/>
      <c r="D6" s="216"/>
      <c r="E6" s="224"/>
      <c r="F6" s="224"/>
      <c r="G6" s="216"/>
      <c r="H6" s="54"/>
      <c r="I6" s="35"/>
      <c r="J6" s="35"/>
      <c r="K6" s="35"/>
      <c r="L6" s="35"/>
      <c r="M6" s="35"/>
      <c r="N6" s="35"/>
      <c r="O6" s="35"/>
      <c r="P6" s="35"/>
      <c r="Q6" s="35"/>
      <c r="R6" s="35"/>
      <c r="S6" s="35"/>
      <c r="T6" s="35"/>
      <c r="U6" s="35"/>
      <c r="V6" s="35"/>
      <c r="W6" s="35"/>
      <c r="X6" s="35"/>
      <c r="Y6" s="35"/>
      <c r="Z6" s="35"/>
      <c r="AA6" s="35"/>
    </row>
    <row r="7" spans="1:27" ht="12.75" outlineLevel="1">
      <c r="A7" s="217"/>
      <c r="B7" s="57" t="s">
        <v>81</v>
      </c>
      <c r="C7" s="57"/>
      <c r="D7" s="254">
        <v>0</v>
      </c>
      <c r="E7" s="362">
        <f>_xlfn.IFERROR(D7/D$19,0)</f>
        <v>0</v>
      </c>
      <c r="F7" s="256"/>
      <c r="G7" s="257">
        <f>D7*F7</f>
        <v>0</v>
      </c>
      <c r="H7" s="54"/>
      <c r="I7" s="35"/>
      <c r="J7" s="35"/>
      <c r="K7" s="35"/>
      <c r="L7" s="35"/>
      <c r="M7" s="35"/>
      <c r="N7" s="35"/>
      <c r="O7" s="35"/>
      <c r="P7" s="35"/>
      <c r="Q7" s="35"/>
      <c r="R7" s="35"/>
      <c r="S7" s="35"/>
      <c r="T7" s="35"/>
      <c r="U7" s="35"/>
      <c r="V7" s="35"/>
      <c r="W7" s="35"/>
      <c r="X7" s="35"/>
      <c r="Y7" s="35"/>
      <c r="Z7" s="35"/>
      <c r="AA7" s="35"/>
    </row>
    <row r="8" spans="1:27" ht="12.75" outlineLevel="1">
      <c r="A8" s="217"/>
      <c r="B8" s="57" t="s">
        <v>82</v>
      </c>
      <c r="C8" s="57"/>
      <c r="D8" s="254">
        <v>0</v>
      </c>
      <c r="E8" s="362">
        <f aca="true" t="shared" si="0" ref="E8:E18">_xlfn.IFERROR(D8/D$19,0)</f>
        <v>0</v>
      </c>
      <c r="F8" s="256"/>
      <c r="G8" s="257">
        <f aca="true" t="shared" si="1" ref="G8:G18">D8*F8</f>
        <v>0</v>
      </c>
      <c r="H8" s="54"/>
      <c r="I8" s="35"/>
      <c r="J8" s="35"/>
      <c r="K8" s="35"/>
      <c r="L8" s="35"/>
      <c r="M8" s="35"/>
      <c r="N8" s="35"/>
      <c r="O8" s="35"/>
      <c r="P8" s="35"/>
      <c r="Q8" s="35"/>
      <c r="R8" s="35"/>
      <c r="S8" s="35"/>
      <c r="T8" s="35"/>
      <c r="U8" s="35"/>
      <c r="V8" s="35"/>
      <c r="W8" s="35"/>
      <c r="X8" s="35"/>
      <c r="Y8" s="35"/>
      <c r="Z8" s="35"/>
      <c r="AA8" s="35"/>
    </row>
    <row r="9" spans="1:27" ht="12.75" outlineLevel="1">
      <c r="A9" s="217"/>
      <c r="B9" s="57" t="s">
        <v>81</v>
      </c>
      <c r="C9" s="57"/>
      <c r="D9" s="254">
        <v>0</v>
      </c>
      <c r="E9" s="362">
        <f t="shared" si="0"/>
        <v>0</v>
      </c>
      <c r="F9" s="256"/>
      <c r="G9" s="257">
        <f t="shared" si="1"/>
        <v>0</v>
      </c>
      <c r="H9" s="54"/>
      <c r="I9" s="35"/>
      <c r="J9" s="35"/>
      <c r="K9" s="35"/>
      <c r="L9" s="35"/>
      <c r="M9" s="35"/>
      <c r="N9" s="35"/>
      <c r="O9" s="35"/>
      <c r="P9" s="35"/>
      <c r="Q9" s="35"/>
      <c r="R9" s="35"/>
      <c r="S9" s="35"/>
      <c r="T9" s="35"/>
      <c r="U9" s="35"/>
      <c r="V9" s="35"/>
      <c r="W9" s="35"/>
      <c r="X9" s="35"/>
      <c r="Y9" s="35"/>
      <c r="Z9" s="35"/>
      <c r="AA9" s="35"/>
    </row>
    <row r="10" spans="1:27" ht="12.75" outlineLevel="1">
      <c r="A10" s="217"/>
      <c r="B10" s="57" t="s">
        <v>82</v>
      </c>
      <c r="C10" s="57"/>
      <c r="D10" s="254">
        <v>0</v>
      </c>
      <c r="E10" s="362">
        <f t="shared" si="0"/>
        <v>0</v>
      </c>
      <c r="F10" s="256"/>
      <c r="G10" s="257">
        <f>D10*F10</f>
        <v>0</v>
      </c>
      <c r="H10" s="54"/>
      <c r="I10" s="35"/>
      <c r="J10" s="35"/>
      <c r="K10" s="35"/>
      <c r="L10" s="35"/>
      <c r="M10" s="35"/>
      <c r="N10" s="35"/>
      <c r="O10" s="35"/>
      <c r="P10" s="35"/>
      <c r="Q10" s="35"/>
      <c r="R10" s="35"/>
      <c r="S10" s="35"/>
      <c r="T10" s="35"/>
      <c r="U10" s="35"/>
      <c r="V10" s="35"/>
      <c r="W10" s="35"/>
      <c r="X10" s="35"/>
      <c r="Y10" s="35"/>
      <c r="Z10" s="35"/>
      <c r="AA10" s="35"/>
    </row>
    <row r="11" spans="1:27" ht="12.75" outlineLevel="1">
      <c r="A11" s="217"/>
      <c r="B11" s="57" t="s">
        <v>81</v>
      </c>
      <c r="C11" s="57"/>
      <c r="D11" s="254">
        <v>0</v>
      </c>
      <c r="E11" s="362">
        <f t="shared" si="0"/>
        <v>0</v>
      </c>
      <c r="F11" s="256"/>
      <c r="G11" s="257">
        <f t="shared" si="1"/>
        <v>0</v>
      </c>
      <c r="H11" s="54"/>
      <c r="I11" s="35"/>
      <c r="J11" s="35"/>
      <c r="K11" s="35"/>
      <c r="L11" s="35"/>
      <c r="M11" s="35"/>
      <c r="N11" s="35"/>
      <c r="O11" s="35"/>
      <c r="P11" s="35"/>
      <c r="Q11" s="35"/>
      <c r="R11" s="35"/>
      <c r="S11" s="35"/>
      <c r="T11" s="35"/>
      <c r="U11" s="35"/>
      <c r="V11" s="35"/>
      <c r="W11" s="35"/>
      <c r="X11" s="35"/>
      <c r="Y11" s="35"/>
      <c r="Z11" s="35"/>
      <c r="AA11" s="35"/>
    </row>
    <row r="12" spans="1:27" ht="12.75" outlineLevel="1">
      <c r="A12" s="217"/>
      <c r="B12" s="57" t="s">
        <v>82</v>
      </c>
      <c r="C12" s="57"/>
      <c r="D12" s="254">
        <v>0</v>
      </c>
      <c r="E12" s="362">
        <f t="shared" si="0"/>
        <v>0</v>
      </c>
      <c r="F12" s="256"/>
      <c r="G12" s="257">
        <f t="shared" si="1"/>
        <v>0</v>
      </c>
      <c r="H12" s="54"/>
      <c r="I12" s="35"/>
      <c r="J12" s="35"/>
      <c r="K12" s="35"/>
      <c r="L12" s="35"/>
      <c r="M12" s="35"/>
      <c r="N12" s="35"/>
      <c r="O12" s="35"/>
      <c r="P12" s="35"/>
      <c r="Q12" s="35"/>
      <c r="R12" s="35"/>
      <c r="S12" s="35"/>
      <c r="T12" s="35"/>
      <c r="U12" s="35"/>
      <c r="V12" s="35"/>
      <c r="W12" s="35"/>
      <c r="X12" s="35"/>
      <c r="Y12" s="35"/>
      <c r="Z12" s="35"/>
      <c r="AA12" s="35"/>
    </row>
    <row r="13" spans="1:27" ht="12.75" outlineLevel="1">
      <c r="A13" s="217"/>
      <c r="B13" s="57" t="s">
        <v>81</v>
      </c>
      <c r="C13" s="57"/>
      <c r="D13" s="254">
        <v>0</v>
      </c>
      <c r="E13" s="362">
        <f t="shared" si="0"/>
        <v>0</v>
      </c>
      <c r="F13" s="256"/>
      <c r="G13" s="257">
        <f t="shared" si="1"/>
        <v>0</v>
      </c>
      <c r="H13" s="54"/>
      <c r="I13" s="35"/>
      <c r="J13" s="35"/>
      <c r="K13" s="35"/>
      <c r="L13" s="35"/>
      <c r="M13" s="35"/>
      <c r="N13" s="35"/>
      <c r="O13" s="35"/>
      <c r="P13" s="35"/>
      <c r="Q13" s="35"/>
      <c r="R13" s="35"/>
      <c r="S13" s="35"/>
      <c r="T13" s="35"/>
      <c r="U13" s="35"/>
      <c r="V13" s="35"/>
      <c r="W13" s="35"/>
      <c r="X13" s="35"/>
      <c r="Y13" s="35"/>
      <c r="Z13" s="35"/>
      <c r="AA13" s="35"/>
    </row>
    <row r="14" spans="1:27" ht="12.75" outlineLevel="1">
      <c r="A14" s="217"/>
      <c r="B14" s="57" t="s">
        <v>82</v>
      </c>
      <c r="C14" s="57"/>
      <c r="D14" s="254">
        <v>0</v>
      </c>
      <c r="E14" s="362">
        <f t="shared" si="0"/>
        <v>0</v>
      </c>
      <c r="F14" s="256"/>
      <c r="G14" s="257">
        <f t="shared" si="1"/>
        <v>0</v>
      </c>
      <c r="H14" s="54"/>
      <c r="I14" s="35"/>
      <c r="J14" s="35"/>
      <c r="K14" s="35"/>
      <c r="L14" s="35"/>
      <c r="M14" s="35"/>
      <c r="N14" s="35"/>
      <c r="O14" s="35"/>
      <c r="P14" s="35"/>
      <c r="Q14" s="35"/>
      <c r="R14" s="35"/>
      <c r="S14" s="35"/>
      <c r="T14" s="35"/>
      <c r="U14" s="35"/>
      <c r="V14" s="35"/>
      <c r="W14" s="35"/>
      <c r="X14" s="35"/>
      <c r="Y14" s="35"/>
      <c r="Z14" s="35"/>
      <c r="AA14" s="35"/>
    </row>
    <row r="15" spans="1:27" ht="12.75" outlineLevel="1">
      <c r="A15" s="217"/>
      <c r="B15" s="57" t="s">
        <v>81</v>
      </c>
      <c r="C15" s="57"/>
      <c r="D15" s="254">
        <v>0</v>
      </c>
      <c r="E15" s="362">
        <f t="shared" si="0"/>
        <v>0</v>
      </c>
      <c r="F15" s="256"/>
      <c r="G15" s="257">
        <f t="shared" si="1"/>
        <v>0</v>
      </c>
      <c r="H15" s="54"/>
      <c r="I15" s="35"/>
      <c r="J15" s="35"/>
      <c r="K15" s="35"/>
      <c r="L15" s="35"/>
      <c r="M15" s="35"/>
      <c r="N15" s="35"/>
      <c r="O15" s="35"/>
      <c r="P15" s="35"/>
      <c r="Q15" s="35"/>
      <c r="R15" s="35"/>
      <c r="S15" s="35"/>
      <c r="T15" s="35"/>
      <c r="U15" s="35"/>
      <c r="V15" s="35"/>
      <c r="W15" s="35"/>
      <c r="X15" s="35"/>
      <c r="Y15" s="35"/>
      <c r="Z15" s="35"/>
      <c r="AA15" s="35"/>
    </row>
    <row r="16" spans="1:27" ht="12.75" outlineLevel="1">
      <c r="A16" s="217"/>
      <c r="B16" s="57" t="s">
        <v>82</v>
      </c>
      <c r="C16" s="57"/>
      <c r="D16" s="254">
        <v>0</v>
      </c>
      <c r="E16" s="362">
        <f t="shared" si="0"/>
        <v>0</v>
      </c>
      <c r="F16" s="256"/>
      <c r="G16" s="257">
        <f t="shared" si="1"/>
        <v>0</v>
      </c>
      <c r="H16" s="54"/>
      <c r="I16" s="35"/>
      <c r="J16" s="35"/>
      <c r="K16" s="35"/>
      <c r="L16" s="35"/>
      <c r="M16" s="35"/>
      <c r="N16" s="35"/>
      <c r="O16" s="35"/>
      <c r="P16" s="35"/>
      <c r="Q16" s="35"/>
      <c r="R16" s="35"/>
      <c r="S16" s="35"/>
      <c r="T16" s="35"/>
      <c r="U16" s="35"/>
      <c r="V16" s="35"/>
      <c r="W16" s="35"/>
      <c r="X16" s="35"/>
      <c r="Y16" s="35"/>
      <c r="Z16" s="35"/>
      <c r="AA16" s="35"/>
    </row>
    <row r="17" spans="1:27" ht="12.75" outlineLevel="1">
      <c r="A17" s="217"/>
      <c r="B17" s="57" t="s">
        <v>81</v>
      </c>
      <c r="C17" s="57"/>
      <c r="D17" s="254">
        <v>0</v>
      </c>
      <c r="E17" s="362">
        <f t="shared" si="0"/>
        <v>0</v>
      </c>
      <c r="F17" s="256"/>
      <c r="G17" s="257">
        <f t="shared" si="1"/>
        <v>0</v>
      </c>
      <c r="H17" s="54"/>
      <c r="I17" s="35"/>
      <c r="J17" s="35"/>
      <c r="K17" s="35"/>
      <c r="L17" s="35"/>
      <c r="M17" s="35"/>
      <c r="N17" s="35"/>
      <c r="O17" s="35"/>
      <c r="P17" s="35"/>
      <c r="Q17" s="35"/>
      <c r="R17" s="35"/>
      <c r="S17" s="35"/>
      <c r="T17" s="35"/>
      <c r="U17" s="35"/>
      <c r="V17" s="35"/>
      <c r="W17" s="35"/>
      <c r="X17" s="35"/>
      <c r="Y17" s="35"/>
      <c r="Z17" s="35"/>
      <c r="AA17" s="35"/>
    </row>
    <row r="18" spans="1:27" ht="12.75" outlineLevel="1">
      <c r="A18" s="217"/>
      <c r="B18" s="57" t="s">
        <v>82</v>
      </c>
      <c r="C18" s="240"/>
      <c r="D18" s="254">
        <v>0</v>
      </c>
      <c r="E18" s="362">
        <f t="shared" si="0"/>
        <v>0</v>
      </c>
      <c r="F18" s="256"/>
      <c r="G18" s="257">
        <f t="shared" si="1"/>
        <v>0</v>
      </c>
      <c r="H18" s="54"/>
      <c r="I18" s="35"/>
      <c r="J18" s="35"/>
      <c r="K18" s="35"/>
      <c r="L18" s="35"/>
      <c r="M18" s="35"/>
      <c r="N18" s="35"/>
      <c r="O18" s="35"/>
      <c r="P18" s="35"/>
      <c r="Q18" s="35"/>
      <c r="R18" s="35"/>
      <c r="S18" s="35"/>
      <c r="T18" s="35"/>
      <c r="U18" s="35"/>
      <c r="V18" s="35"/>
      <c r="W18" s="35"/>
      <c r="X18" s="35"/>
      <c r="Y18" s="35"/>
      <c r="Z18" s="35"/>
      <c r="AA18" s="35"/>
    </row>
    <row r="19" spans="1:27" ht="12.75">
      <c r="A19" s="217"/>
      <c r="B19" s="288" t="str">
        <f>B6</f>
        <v>Recette 1, format 1</v>
      </c>
      <c r="C19" s="288" t="s">
        <v>0</v>
      </c>
      <c r="D19" s="255">
        <f>SUM(D7:D18)</f>
        <v>0</v>
      </c>
      <c r="E19" s="363">
        <f>SUM(E7:E18)</f>
        <v>0</v>
      </c>
      <c r="F19" s="258"/>
      <c r="G19" s="259">
        <f>SUM(G7:G18)</f>
        <v>0</v>
      </c>
      <c r="H19" s="54"/>
      <c r="I19" s="35"/>
      <c r="J19" s="35"/>
      <c r="K19" s="35"/>
      <c r="L19" s="35"/>
      <c r="M19" s="35"/>
      <c r="N19" s="35"/>
      <c r="O19" s="35"/>
      <c r="P19" s="35"/>
      <c r="Q19" s="35"/>
      <c r="R19" s="35"/>
      <c r="S19" s="35"/>
      <c r="T19" s="35"/>
      <c r="U19" s="35"/>
      <c r="V19" s="35"/>
      <c r="W19" s="35"/>
      <c r="X19" s="35"/>
      <c r="Y19" s="35"/>
      <c r="Z19" s="35"/>
      <c r="AA19" s="35"/>
    </row>
    <row r="20" spans="1:27" ht="12.75" outlineLevel="1">
      <c r="A20" s="217"/>
      <c r="B20" s="287" t="s">
        <v>163</v>
      </c>
      <c r="C20" s="76"/>
      <c r="D20" s="253"/>
      <c r="E20" s="364"/>
      <c r="F20" s="224"/>
      <c r="G20" s="216"/>
      <c r="H20" s="54"/>
      <c r="I20" s="35"/>
      <c r="J20" s="35"/>
      <c r="K20" s="35"/>
      <c r="L20" s="35"/>
      <c r="M20" s="35"/>
      <c r="N20" s="35"/>
      <c r="O20" s="35"/>
      <c r="P20" s="35"/>
      <c r="Q20" s="35"/>
      <c r="R20" s="35"/>
      <c r="S20" s="35"/>
      <c r="T20" s="35"/>
      <c r="U20" s="35"/>
      <c r="V20" s="35"/>
      <c r="W20" s="35"/>
      <c r="X20" s="35"/>
      <c r="Y20" s="35"/>
      <c r="Z20" s="35"/>
      <c r="AA20" s="35"/>
    </row>
    <row r="21" spans="1:27" ht="12.75" outlineLevel="1">
      <c r="A21" s="217"/>
      <c r="B21" s="290" t="str">
        <f>B7</f>
        <v>Produit A</v>
      </c>
      <c r="C21" s="57"/>
      <c r="D21" s="254">
        <v>0</v>
      </c>
      <c r="E21" s="365">
        <f>_xlfn.IFERROR(D21/D$33,0)</f>
        <v>0</v>
      </c>
      <c r="F21" s="256">
        <v>0</v>
      </c>
      <c r="G21" s="257">
        <f aca="true" t="shared" si="2" ref="G21:G32">D21*F21</f>
        <v>0</v>
      </c>
      <c r="H21" s="54"/>
      <c r="I21" s="35"/>
      <c r="J21" s="35"/>
      <c r="K21" s="35"/>
      <c r="L21" s="35"/>
      <c r="M21" s="35"/>
      <c r="N21" s="35"/>
      <c r="O21" s="35"/>
      <c r="P21" s="35"/>
      <c r="Q21" s="35"/>
      <c r="R21" s="35"/>
      <c r="S21" s="35"/>
      <c r="T21" s="35"/>
      <c r="U21" s="35"/>
      <c r="V21" s="35"/>
      <c r="W21" s="35"/>
      <c r="X21" s="35"/>
      <c r="Y21" s="35"/>
      <c r="Z21" s="35"/>
      <c r="AA21" s="35"/>
    </row>
    <row r="22" spans="1:27" ht="12.75" outlineLevel="1">
      <c r="A22" s="217"/>
      <c r="B22" s="290" t="str">
        <f aca="true" t="shared" si="3" ref="B22:B32">B8</f>
        <v>Produit B</v>
      </c>
      <c r="C22" s="57"/>
      <c r="D22" s="254">
        <v>0</v>
      </c>
      <c r="E22" s="365">
        <f aca="true" t="shared" si="4" ref="E22:E32">_xlfn.IFERROR(D22/D$33,0)</f>
        <v>0</v>
      </c>
      <c r="F22" s="256">
        <v>0</v>
      </c>
      <c r="G22" s="257">
        <f t="shared" si="2"/>
        <v>0</v>
      </c>
      <c r="H22" s="54"/>
      <c r="I22" s="35"/>
      <c r="J22" s="35"/>
      <c r="K22" s="35"/>
      <c r="L22" s="35"/>
      <c r="M22" s="35"/>
      <c r="N22" s="35"/>
      <c r="O22" s="35"/>
      <c r="P22" s="35"/>
      <c r="Q22" s="35"/>
      <c r="R22" s="35"/>
      <c r="S22" s="35"/>
      <c r="T22" s="35"/>
      <c r="U22" s="35"/>
      <c r="V22" s="35"/>
      <c r="W22" s="35"/>
      <c r="X22" s="35"/>
      <c r="Y22" s="35"/>
      <c r="Z22" s="35"/>
      <c r="AA22" s="35"/>
    </row>
    <row r="23" spans="1:27" ht="12.75" outlineLevel="1">
      <c r="A23" s="217"/>
      <c r="B23" s="290" t="str">
        <f t="shared" si="3"/>
        <v>Produit A</v>
      </c>
      <c r="C23" s="57"/>
      <c r="D23" s="254">
        <v>0</v>
      </c>
      <c r="E23" s="365">
        <f t="shared" si="4"/>
        <v>0</v>
      </c>
      <c r="F23" s="256">
        <v>0</v>
      </c>
      <c r="G23" s="257">
        <f t="shared" si="2"/>
        <v>0</v>
      </c>
      <c r="H23" s="54"/>
      <c r="I23" s="35"/>
      <c r="J23" s="35"/>
      <c r="K23" s="35"/>
      <c r="L23" s="35"/>
      <c r="M23" s="35"/>
      <c r="N23" s="35"/>
      <c r="O23" s="35"/>
      <c r="P23" s="35"/>
      <c r="Q23" s="35"/>
      <c r="R23" s="35"/>
      <c r="S23" s="35"/>
      <c r="T23" s="35"/>
      <c r="U23" s="35"/>
      <c r="V23" s="35"/>
      <c r="W23" s="35"/>
      <c r="X23" s="35"/>
      <c r="Y23" s="35"/>
      <c r="Z23" s="35"/>
      <c r="AA23" s="35"/>
    </row>
    <row r="24" spans="1:27" ht="12.75" outlineLevel="1">
      <c r="A24" s="217"/>
      <c r="B24" s="290" t="str">
        <f t="shared" si="3"/>
        <v>Produit B</v>
      </c>
      <c r="C24" s="57"/>
      <c r="D24" s="254">
        <v>0</v>
      </c>
      <c r="E24" s="365">
        <f t="shared" si="4"/>
        <v>0</v>
      </c>
      <c r="F24" s="256">
        <v>0</v>
      </c>
      <c r="G24" s="257">
        <f t="shared" si="2"/>
        <v>0</v>
      </c>
      <c r="H24" s="54"/>
      <c r="I24" s="35"/>
      <c r="J24" s="35"/>
      <c r="K24" s="35"/>
      <c r="L24" s="35"/>
      <c r="M24" s="35"/>
      <c r="N24" s="35"/>
      <c r="O24" s="35"/>
      <c r="P24" s="35"/>
      <c r="Q24" s="35"/>
      <c r="R24" s="35"/>
      <c r="S24" s="35"/>
      <c r="T24" s="35"/>
      <c r="U24" s="35"/>
      <c r="V24" s="35"/>
      <c r="W24" s="35"/>
      <c r="X24" s="35"/>
      <c r="Y24" s="35"/>
      <c r="Z24" s="35"/>
      <c r="AA24" s="35"/>
    </row>
    <row r="25" spans="1:27" ht="12.75" outlineLevel="1">
      <c r="A25" s="217"/>
      <c r="B25" s="290" t="str">
        <f t="shared" si="3"/>
        <v>Produit A</v>
      </c>
      <c r="C25" s="57"/>
      <c r="D25" s="254">
        <v>0</v>
      </c>
      <c r="E25" s="365">
        <f t="shared" si="4"/>
        <v>0</v>
      </c>
      <c r="F25" s="256">
        <v>0</v>
      </c>
      <c r="G25" s="257">
        <f t="shared" si="2"/>
        <v>0</v>
      </c>
      <c r="H25" s="54"/>
      <c r="I25" s="35"/>
      <c r="J25" s="35"/>
      <c r="K25" s="35"/>
      <c r="L25" s="35"/>
      <c r="M25" s="35"/>
      <c r="N25" s="35"/>
      <c r="O25" s="35"/>
      <c r="P25" s="35"/>
      <c r="Q25" s="35"/>
      <c r="R25" s="35"/>
      <c r="S25" s="35"/>
      <c r="T25" s="35"/>
      <c r="U25" s="35"/>
      <c r="V25" s="35"/>
      <c r="W25" s="35"/>
      <c r="X25" s="35"/>
      <c r="Y25" s="35"/>
      <c r="Z25" s="35"/>
      <c r="AA25" s="35"/>
    </row>
    <row r="26" spans="1:27" ht="12.75" outlineLevel="1">
      <c r="A26" s="217"/>
      <c r="B26" s="290" t="str">
        <f t="shared" si="3"/>
        <v>Produit B</v>
      </c>
      <c r="C26" s="57"/>
      <c r="D26" s="254">
        <v>0</v>
      </c>
      <c r="E26" s="365">
        <f t="shared" si="4"/>
        <v>0</v>
      </c>
      <c r="F26" s="256">
        <v>0</v>
      </c>
      <c r="G26" s="257">
        <f t="shared" si="2"/>
        <v>0</v>
      </c>
      <c r="H26" s="54"/>
      <c r="I26" s="35"/>
      <c r="J26" s="35"/>
      <c r="K26" s="35"/>
      <c r="L26" s="35"/>
      <c r="M26" s="35"/>
      <c r="N26" s="35"/>
      <c r="O26" s="35"/>
      <c r="P26" s="35"/>
      <c r="Q26" s="35"/>
      <c r="R26" s="35"/>
      <c r="S26" s="35"/>
      <c r="T26" s="35"/>
      <c r="U26" s="35"/>
      <c r="V26" s="35"/>
      <c r="W26" s="35"/>
      <c r="X26" s="35"/>
      <c r="Y26" s="35"/>
      <c r="Z26" s="35"/>
      <c r="AA26" s="35"/>
    </row>
    <row r="27" spans="1:27" ht="12.75" outlineLevel="1">
      <c r="A27" s="217"/>
      <c r="B27" s="290" t="str">
        <f t="shared" si="3"/>
        <v>Produit A</v>
      </c>
      <c r="C27" s="57"/>
      <c r="D27" s="254">
        <v>0</v>
      </c>
      <c r="E27" s="365">
        <f t="shared" si="4"/>
        <v>0</v>
      </c>
      <c r="F27" s="256">
        <v>0</v>
      </c>
      <c r="G27" s="257">
        <f t="shared" si="2"/>
        <v>0</v>
      </c>
      <c r="H27" s="54"/>
      <c r="I27" s="35"/>
      <c r="J27" s="35"/>
      <c r="K27" s="35"/>
      <c r="L27" s="35"/>
      <c r="M27" s="35"/>
      <c r="N27" s="35"/>
      <c r="O27" s="35"/>
      <c r="P27" s="35"/>
      <c r="Q27" s="35"/>
      <c r="R27" s="35"/>
      <c r="S27" s="35"/>
      <c r="T27" s="35"/>
      <c r="U27" s="35"/>
      <c r="V27" s="35"/>
      <c r="W27" s="35"/>
      <c r="X27" s="35"/>
      <c r="Y27" s="35"/>
      <c r="Z27" s="35"/>
      <c r="AA27" s="35"/>
    </row>
    <row r="28" spans="1:27" ht="12.75" outlineLevel="1">
      <c r="A28" s="217"/>
      <c r="B28" s="290" t="str">
        <f t="shared" si="3"/>
        <v>Produit B</v>
      </c>
      <c r="C28" s="57"/>
      <c r="D28" s="254">
        <v>0</v>
      </c>
      <c r="E28" s="365">
        <f t="shared" si="4"/>
        <v>0</v>
      </c>
      <c r="F28" s="256">
        <v>0</v>
      </c>
      <c r="G28" s="257">
        <f t="shared" si="2"/>
        <v>0</v>
      </c>
      <c r="H28" s="54"/>
      <c r="I28" s="35"/>
      <c r="J28" s="35"/>
      <c r="K28" s="35"/>
      <c r="L28" s="35"/>
      <c r="M28" s="35"/>
      <c r="N28" s="35"/>
      <c r="O28" s="35"/>
      <c r="P28" s="35"/>
      <c r="Q28" s="35"/>
      <c r="R28" s="35"/>
      <c r="S28" s="35"/>
      <c r="T28" s="35"/>
      <c r="U28" s="35"/>
      <c r="V28" s="35"/>
      <c r="W28" s="35"/>
      <c r="X28" s="35"/>
      <c r="Y28" s="35"/>
      <c r="Z28" s="35"/>
      <c r="AA28" s="35"/>
    </row>
    <row r="29" spans="1:27" ht="12.75" outlineLevel="1">
      <c r="A29" s="217"/>
      <c r="B29" s="290" t="str">
        <f t="shared" si="3"/>
        <v>Produit A</v>
      </c>
      <c r="C29" s="57"/>
      <c r="D29" s="254">
        <v>0</v>
      </c>
      <c r="E29" s="365">
        <f t="shared" si="4"/>
        <v>0</v>
      </c>
      <c r="F29" s="256">
        <v>0</v>
      </c>
      <c r="G29" s="257">
        <f t="shared" si="2"/>
        <v>0</v>
      </c>
      <c r="H29" s="54"/>
      <c r="I29" s="35"/>
      <c r="J29" s="35"/>
      <c r="K29" s="35"/>
      <c r="L29" s="35"/>
      <c r="M29" s="35"/>
      <c r="N29" s="35"/>
      <c r="O29" s="35"/>
      <c r="P29" s="35"/>
      <c r="Q29" s="35"/>
      <c r="R29" s="35"/>
      <c r="S29" s="35"/>
      <c r="T29" s="35"/>
      <c r="U29" s="35"/>
      <c r="V29" s="35"/>
      <c r="W29" s="35"/>
      <c r="X29" s="35"/>
      <c r="Y29" s="35"/>
      <c r="Z29" s="35"/>
      <c r="AA29" s="35"/>
    </row>
    <row r="30" spans="1:27" ht="12.75" outlineLevel="1">
      <c r="A30" s="217"/>
      <c r="B30" s="290" t="str">
        <f t="shared" si="3"/>
        <v>Produit B</v>
      </c>
      <c r="C30" s="57"/>
      <c r="D30" s="254">
        <v>0</v>
      </c>
      <c r="E30" s="365">
        <f t="shared" si="4"/>
        <v>0</v>
      </c>
      <c r="F30" s="256">
        <v>0</v>
      </c>
      <c r="G30" s="257">
        <f t="shared" si="2"/>
        <v>0</v>
      </c>
      <c r="H30" s="54"/>
      <c r="I30" s="35"/>
      <c r="J30" s="35"/>
      <c r="K30" s="35"/>
      <c r="L30" s="35"/>
      <c r="M30" s="35"/>
      <c r="N30" s="35"/>
      <c r="O30" s="35"/>
      <c r="P30" s="35"/>
      <c r="Q30" s="35"/>
      <c r="R30" s="35"/>
      <c r="S30" s="35"/>
      <c r="T30" s="35"/>
      <c r="U30" s="35"/>
      <c r="V30" s="35"/>
      <c r="W30" s="35"/>
      <c r="X30" s="35"/>
      <c r="Y30" s="35"/>
      <c r="Z30" s="35"/>
      <c r="AA30" s="35"/>
    </row>
    <row r="31" spans="1:27" ht="12.75" outlineLevel="1">
      <c r="A31" s="217"/>
      <c r="B31" s="290" t="str">
        <f t="shared" si="3"/>
        <v>Produit A</v>
      </c>
      <c r="C31" s="57"/>
      <c r="D31" s="254">
        <v>0</v>
      </c>
      <c r="E31" s="365">
        <f t="shared" si="4"/>
        <v>0</v>
      </c>
      <c r="F31" s="256">
        <v>0</v>
      </c>
      <c r="G31" s="257">
        <f t="shared" si="2"/>
        <v>0</v>
      </c>
      <c r="H31" s="54"/>
      <c r="I31" s="35"/>
      <c r="J31" s="35"/>
      <c r="K31" s="35"/>
      <c r="L31" s="35"/>
      <c r="M31" s="35"/>
      <c r="N31" s="35"/>
      <c r="O31" s="35"/>
      <c r="P31" s="35"/>
      <c r="Q31" s="35"/>
      <c r="R31" s="35"/>
      <c r="S31" s="35"/>
      <c r="T31" s="35"/>
      <c r="U31" s="35"/>
      <c r="V31" s="35"/>
      <c r="W31" s="35"/>
      <c r="X31" s="35"/>
      <c r="Y31" s="35"/>
      <c r="Z31" s="35"/>
      <c r="AA31" s="35"/>
    </row>
    <row r="32" spans="1:27" ht="12.75" outlineLevel="1">
      <c r="A32" s="217"/>
      <c r="B32" s="290" t="str">
        <f t="shared" si="3"/>
        <v>Produit B</v>
      </c>
      <c r="C32" s="240"/>
      <c r="D32" s="254">
        <v>0</v>
      </c>
      <c r="E32" s="365">
        <f t="shared" si="4"/>
        <v>0</v>
      </c>
      <c r="F32" s="256">
        <v>0</v>
      </c>
      <c r="G32" s="257">
        <f t="shared" si="2"/>
        <v>0</v>
      </c>
      <c r="H32" s="54"/>
      <c r="I32" s="35"/>
      <c r="J32" s="35"/>
      <c r="K32" s="35"/>
      <c r="L32" s="35"/>
      <c r="M32" s="35"/>
      <c r="N32" s="35"/>
      <c r="O32" s="35"/>
      <c r="P32" s="35"/>
      <c r="Q32" s="35"/>
      <c r="R32" s="35"/>
      <c r="S32" s="35"/>
      <c r="T32" s="35"/>
      <c r="U32" s="35"/>
      <c r="V32" s="35"/>
      <c r="W32" s="35"/>
      <c r="X32" s="35"/>
      <c r="Y32" s="35"/>
      <c r="Z32" s="35"/>
      <c r="AA32" s="35"/>
    </row>
    <row r="33" spans="1:27" ht="12.75">
      <c r="A33" s="217"/>
      <c r="B33" s="288" t="str">
        <f>B20</f>
        <v>Recette 1, format 2</v>
      </c>
      <c r="C33" s="288" t="s">
        <v>0</v>
      </c>
      <c r="D33" s="289">
        <f>SUM(D21:D32)</f>
        <v>0</v>
      </c>
      <c r="E33" s="366">
        <f>SUM(E21:E32)</f>
        <v>0</v>
      </c>
      <c r="F33" s="258"/>
      <c r="G33" s="259">
        <f>SUM(G21:G32)</f>
        <v>0</v>
      </c>
      <c r="H33" s="54"/>
      <c r="I33" s="35"/>
      <c r="J33" s="35"/>
      <c r="K33" s="35"/>
      <c r="L33" s="35"/>
      <c r="M33" s="35"/>
      <c r="N33" s="35"/>
      <c r="O33" s="35"/>
      <c r="P33" s="35"/>
      <c r="Q33" s="35"/>
      <c r="R33" s="35"/>
      <c r="S33" s="35"/>
      <c r="T33" s="35"/>
      <c r="U33" s="35"/>
      <c r="V33" s="35"/>
      <c r="W33" s="35"/>
      <c r="X33" s="35"/>
      <c r="Y33" s="35"/>
      <c r="Z33" s="35"/>
      <c r="AA33" s="35"/>
    </row>
    <row r="34" spans="1:29" s="126" customFormat="1" ht="12.75" outlineLevel="1">
      <c r="A34" s="218"/>
      <c r="B34" s="287" t="s">
        <v>88</v>
      </c>
      <c r="C34" s="76"/>
      <c r="D34" s="76"/>
      <c r="E34" s="74"/>
      <c r="F34" s="76"/>
      <c r="G34" s="76"/>
      <c r="H34" s="219"/>
      <c r="I34" s="97"/>
      <c r="J34" s="97"/>
      <c r="K34" s="97"/>
      <c r="L34" s="124"/>
      <c r="M34" s="124"/>
      <c r="N34" s="124"/>
      <c r="O34" s="124"/>
      <c r="P34" s="124"/>
      <c r="Q34" s="124"/>
      <c r="R34" s="124"/>
      <c r="S34" s="124"/>
      <c r="T34" s="124"/>
      <c r="U34" s="124"/>
      <c r="V34" s="124"/>
      <c r="W34" s="124"/>
      <c r="X34" s="124"/>
      <c r="Y34" s="124"/>
      <c r="Z34" s="124"/>
      <c r="AA34" s="124"/>
      <c r="AB34" s="124"/>
      <c r="AC34" s="124"/>
    </row>
    <row r="35" spans="1:29" ht="12.75" outlineLevel="1">
      <c r="A35" s="220"/>
      <c r="B35" s="57" t="s">
        <v>1</v>
      </c>
      <c r="C35" s="57"/>
      <c r="D35" s="63">
        <v>0</v>
      </c>
      <c r="E35" s="365">
        <f>_xlfn.IFERROR(D35/D$47,0)</f>
        <v>0</v>
      </c>
      <c r="F35" s="23">
        <v>0</v>
      </c>
      <c r="G35" s="26">
        <f>D35*F35</f>
        <v>0</v>
      </c>
      <c r="H35" s="219"/>
      <c r="I35" s="107"/>
      <c r="J35" s="38"/>
      <c r="K35" s="38"/>
      <c r="L35" s="35"/>
      <c r="M35" s="35"/>
      <c r="N35" s="35"/>
      <c r="O35" s="35"/>
      <c r="P35" s="35"/>
      <c r="Q35" s="35"/>
      <c r="R35" s="35"/>
      <c r="S35" s="35"/>
      <c r="T35" s="35"/>
      <c r="U35" s="35"/>
      <c r="V35" s="35"/>
      <c r="W35" s="35"/>
      <c r="X35" s="35"/>
      <c r="Y35" s="35"/>
      <c r="Z35" s="35"/>
      <c r="AA35" s="35"/>
      <c r="AB35" s="35"/>
      <c r="AC35" s="35"/>
    </row>
    <row r="36" spans="1:29" ht="12.75" outlineLevel="1">
      <c r="A36" s="220"/>
      <c r="B36" s="57" t="s">
        <v>2</v>
      </c>
      <c r="C36" s="57"/>
      <c r="D36" s="63">
        <v>0</v>
      </c>
      <c r="E36" s="365">
        <f aca="true" t="shared" si="5" ref="E36:E46">_xlfn.IFERROR(D36/D$47,0)</f>
        <v>0</v>
      </c>
      <c r="F36" s="23">
        <v>0</v>
      </c>
      <c r="G36" s="26">
        <f aca="true" t="shared" si="6" ref="G36:G46">D36*F36</f>
        <v>0</v>
      </c>
      <c r="H36" s="219"/>
      <c r="I36" s="38"/>
      <c r="J36" s="38"/>
      <c r="K36" s="38"/>
      <c r="L36" s="35"/>
      <c r="M36" s="35"/>
      <c r="N36" s="35"/>
      <c r="O36" s="35"/>
      <c r="P36" s="35"/>
      <c r="Q36" s="35"/>
      <c r="R36" s="35"/>
      <c r="S36" s="35"/>
      <c r="T36" s="35"/>
      <c r="U36" s="35"/>
      <c r="V36" s="35"/>
      <c r="W36" s="35"/>
      <c r="X36" s="35"/>
      <c r="Y36" s="35"/>
      <c r="Z36" s="35"/>
      <c r="AA36" s="35"/>
      <c r="AB36" s="35"/>
      <c r="AC36" s="35"/>
    </row>
    <row r="37" spans="1:29" ht="12.75" outlineLevel="1">
      <c r="A37" s="220"/>
      <c r="B37" s="57" t="s">
        <v>3</v>
      </c>
      <c r="C37" s="57"/>
      <c r="D37" s="63">
        <v>0</v>
      </c>
      <c r="E37" s="365">
        <f t="shared" si="5"/>
        <v>0</v>
      </c>
      <c r="F37" s="23">
        <v>0</v>
      </c>
      <c r="G37" s="26">
        <f t="shared" si="6"/>
        <v>0</v>
      </c>
      <c r="H37" s="219"/>
      <c r="I37" s="38"/>
      <c r="J37" s="38"/>
      <c r="K37" s="38"/>
      <c r="L37" s="35"/>
      <c r="M37" s="35"/>
      <c r="N37" s="35"/>
      <c r="O37" s="35"/>
      <c r="P37" s="35"/>
      <c r="Q37" s="35"/>
      <c r="R37" s="35"/>
      <c r="S37" s="35"/>
      <c r="T37" s="35"/>
      <c r="U37" s="35"/>
      <c r="V37" s="35"/>
      <c r="W37" s="35"/>
      <c r="X37" s="35"/>
      <c r="Y37" s="35"/>
      <c r="Z37" s="35"/>
      <c r="AA37" s="35"/>
      <c r="AB37" s="35"/>
      <c r="AC37" s="35"/>
    </row>
    <row r="38" spans="1:29" ht="12.75" outlineLevel="1">
      <c r="A38" s="220"/>
      <c r="B38" s="57" t="s">
        <v>4</v>
      </c>
      <c r="C38" s="57"/>
      <c r="D38" s="63">
        <v>0</v>
      </c>
      <c r="E38" s="365">
        <f t="shared" si="5"/>
        <v>0</v>
      </c>
      <c r="F38" s="23">
        <v>0</v>
      </c>
      <c r="G38" s="26">
        <f t="shared" si="6"/>
        <v>0</v>
      </c>
      <c r="H38" s="219"/>
      <c r="I38" s="38"/>
      <c r="J38" s="38"/>
      <c r="K38" s="38"/>
      <c r="L38" s="35"/>
      <c r="M38" s="35"/>
      <c r="N38" s="35"/>
      <c r="O38" s="35"/>
      <c r="P38" s="35"/>
      <c r="Q38" s="35"/>
      <c r="R38" s="35"/>
      <c r="S38" s="35"/>
      <c r="T38" s="35"/>
      <c r="U38" s="35"/>
      <c r="V38" s="35"/>
      <c r="W38" s="35"/>
      <c r="X38" s="35"/>
      <c r="Y38" s="35"/>
      <c r="Z38" s="35"/>
      <c r="AA38" s="35"/>
      <c r="AB38" s="35"/>
      <c r="AC38" s="35"/>
    </row>
    <row r="39" spans="1:29" ht="12.75" outlineLevel="1">
      <c r="A39" s="220"/>
      <c r="B39" s="57" t="s">
        <v>5</v>
      </c>
      <c r="C39" s="57"/>
      <c r="D39" s="63">
        <v>0</v>
      </c>
      <c r="E39" s="365">
        <f t="shared" si="5"/>
        <v>0</v>
      </c>
      <c r="F39" s="23">
        <v>0</v>
      </c>
      <c r="G39" s="26">
        <f t="shared" si="6"/>
        <v>0</v>
      </c>
      <c r="H39" s="219"/>
      <c r="I39" s="38"/>
      <c r="J39" s="38"/>
      <c r="K39" s="38"/>
      <c r="L39" s="35"/>
      <c r="M39" s="35"/>
      <c r="N39" s="35"/>
      <c r="O39" s="35"/>
      <c r="P39" s="35"/>
      <c r="Q39" s="35"/>
      <c r="R39" s="35"/>
      <c r="S39" s="35"/>
      <c r="T39" s="35"/>
      <c r="U39" s="35"/>
      <c r="V39" s="35"/>
      <c r="W39" s="35"/>
      <c r="X39" s="35"/>
      <c r="Y39" s="35"/>
      <c r="Z39" s="35"/>
      <c r="AA39" s="35"/>
      <c r="AB39" s="35"/>
      <c r="AC39" s="35"/>
    </row>
    <row r="40" spans="1:29" ht="12.75" outlineLevel="1">
      <c r="A40" s="220"/>
      <c r="B40" s="57" t="s">
        <v>6</v>
      </c>
      <c r="C40" s="57"/>
      <c r="D40" s="63">
        <v>0</v>
      </c>
      <c r="E40" s="365">
        <f t="shared" si="5"/>
        <v>0</v>
      </c>
      <c r="F40" s="23">
        <v>0</v>
      </c>
      <c r="G40" s="26">
        <f t="shared" si="6"/>
        <v>0</v>
      </c>
      <c r="H40" s="219"/>
      <c r="I40" s="38"/>
      <c r="J40" s="38"/>
      <c r="K40" s="38"/>
      <c r="L40" s="35"/>
      <c r="M40" s="35"/>
      <c r="N40" s="35"/>
      <c r="O40" s="35"/>
      <c r="P40" s="35"/>
      <c r="Q40" s="35"/>
      <c r="R40" s="35"/>
      <c r="S40" s="35"/>
      <c r="T40" s="35"/>
      <c r="U40" s="35"/>
      <c r="V40" s="35"/>
      <c r="W40" s="35"/>
      <c r="X40" s="35"/>
      <c r="Y40" s="35"/>
      <c r="Z40" s="35"/>
      <c r="AA40" s="35"/>
      <c r="AB40" s="35"/>
      <c r="AC40" s="35"/>
    </row>
    <row r="41" spans="1:29" ht="12.75" outlineLevel="1">
      <c r="A41" s="220"/>
      <c r="B41" s="57" t="s">
        <v>7</v>
      </c>
      <c r="C41" s="57"/>
      <c r="D41" s="63">
        <v>0</v>
      </c>
      <c r="E41" s="365">
        <f t="shared" si="5"/>
        <v>0</v>
      </c>
      <c r="F41" s="23">
        <v>0</v>
      </c>
      <c r="G41" s="26">
        <f t="shared" si="6"/>
        <v>0</v>
      </c>
      <c r="H41" s="219"/>
      <c r="I41" s="38"/>
      <c r="J41" s="38"/>
      <c r="K41" s="38"/>
      <c r="L41" s="35"/>
      <c r="M41" s="35"/>
      <c r="N41" s="35"/>
      <c r="O41" s="35"/>
      <c r="P41" s="35"/>
      <c r="Q41" s="35"/>
      <c r="R41" s="35"/>
      <c r="S41" s="35"/>
      <c r="T41" s="35"/>
      <c r="U41" s="35"/>
      <c r="V41" s="35"/>
      <c r="W41" s="35"/>
      <c r="X41" s="35"/>
      <c r="Y41" s="35"/>
      <c r="Z41" s="35"/>
      <c r="AA41" s="35"/>
      <c r="AB41" s="35"/>
      <c r="AC41" s="35"/>
    </row>
    <row r="42" spans="1:29" ht="12.75" outlineLevel="1">
      <c r="A42" s="220"/>
      <c r="B42" s="57" t="s">
        <v>8</v>
      </c>
      <c r="C42" s="57"/>
      <c r="D42" s="63">
        <v>0</v>
      </c>
      <c r="E42" s="365">
        <f t="shared" si="5"/>
        <v>0</v>
      </c>
      <c r="F42" s="23">
        <v>0</v>
      </c>
      <c r="G42" s="26">
        <f t="shared" si="6"/>
        <v>0</v>
      </c>
      <c r="H42" s="219"/>
      <c r="I42" s="38"/>
      <c r="J42" s="38"/>
      <c r="K42" s="38"/>
      <c r="L42" s="35"/>
      <c r="M42" s="35"/>
      <c r="N42" s="35"/>
      <c r="O42" s="35"/>
      <c r="P42" s="35"/>
      <c r="Q42" s="35"/>
      <c r="R42" s="35"/>
      <c r="S42" s="35"/>
      <c r="T42" s="35"/>
      <c r="U42" s="35"/>
      <c r="V42" s="35"/>
      <c r="W42" s="35"/>
      <c r="X42" s="35"/>
      <c r="Y42" s="35"/>
      <c r="Z42" s="35"/>
      <c r="AA42" s="35"/>
      <c r="AB42" s="35"/>
      <c r="AC42" s="35"/>
    </row>
    <row r="43" spans="1:29" ht="12.75" outlineLevel="1">
      <c r="A43" s="220"/>
      <c r="B43" s="57" t="s">
        <v>9</v>
      </c>
      <c r="C43" s="57"/>
      <c r="D43" s="63">
        <v>0</v>
      </c>
      <c r="E43" s="365">
        <f t="shared" si="5"/>
        <v>0</v>
      </c>
      <c r="F43" s="23">
        <v>0</v>
      </c>
      <c r="G43" s="26">
        <f t="shared" si="6"/>
        <v>0</v>
      </c>
      <c r="H43" s="219"/>
      <c r="I43" s="38"/>
      <c r="J43" s="38"/>
      <c r="K43" s="38"/>
      <c r="L43" s="35"/>
      <c r="M43" s="35"/>
      <c r="N43" s="35"/>
      <c r="O43" s="35"/>
      <c r="P43" s="35"/>
      <c r="Q43" s="35"/>
      <c r="R43" s="35"/>
      <c r="S43" s="35"/>
      <c r="T43" s="35"/>
      <c r="U43" s="35"/>
      <c r="V43" s="35"/>
      <c r="W43" s="35"/>
      <c r="X43" s="35"/>
      <c r="Y43" s="35"/>
      <c r="Z43" s="35"/>
      <c r="AA43" s="35"/>
      <c r="AB43" s="35"/>
      <c r="AC43" s="35"/>
    </row>
    <row r="44" spans="1:29" ht="12.75" outlineLevel="1">
      <c r="A44" s="220"/>
      <c r="B44" s="57" t="s">
        <v>10</v>
      </c>
      <c r="C44" s="57"/>
      <c r="D44" s="63">
        <v>0</v>
      </c>
      <c r="E44" s="365">
        <f t="shared" si="5"/>
        <v>0</v>
      </c>
      <c r="F44" s="23">
        <v>0</v>
      </c>
      <c r="G44" s="26">
        <f t="shared" si="6"/>
        <v>0</v>
      </c>
      <c r="H44" s="219"/>
      <c r="I44" s="38"/>
      <c r="J44" s="38"/>
      <c r="K44" s="38"/>
      <c r="L44" s="35"/>
      <c r="M44" s="35"/>
      <c r="N44" s="35"/>
      <c r="O44" s="35"/>
      <c r="P44" s="35"/>
      <c r="Q44" s="35"/>
      <c r="R44" s="35"/>
      <c r="S44" s="35"/>
      <c r="T44" s="35"/>
      <c r="U44" s="35"/>
      <c r="V44" s="35"/>
      <c r="W44" s="35"/>
      <c r="X44" s="35"/>
      <c r="Y44" s="35"/>
      <c r="Z44" s="35"/>
      <c r="AA44" s="35"/>
      <c r="AB44" s="35"/>
      <c r="AC44" s="35"/>
    </row>
    <row r="45" spans="1:29" ht="12.75" outlineLevel="1">
      <c r="A45" s="220"/>
      <c r="B45" s="57" t="s">
        <v>11</v>
      </c>
      <c r="C45" s="57"/>
      <c r="D45" s="63">
        <v>0</v>
      </c>
      <c r="E45" s="365">
        <f t="shared" si="5"/>
        <v>0</v>
      </c>
      <c r="F45" s="23">
        <v>0</v>
      </c>
      <c r="G45" s="26">
        <f t="shared" si="6"/>
        <v>0</v>
      </c>
      <c r="H45" s="219"/>
      <c r="I45" s="38"/>
      <c r="J45" s="38"/>
      <c r="K45" s="38"/>
      <c r="L45" s="35"/>
      <c r="M45" s="35"/>
      <c r="N45" s="35"/>
      <c r="O45" s="35"/>
      <c r="P45" s="35"/>
      <c r="Q45" s="35"/>
      <c r="R45" s="35"/>
      <c r="S45" s="35"/>
      <c r="T45" s="35"/>
      <c r="U45" s="35"/>
      <c r="V45" s="35"/>
      <c r="W45" s="35"/>
      <c r="X45" s="35"/>
      <c r="Y45" s="35"/>
      <c r="Z45" s="35"/>
      <c r="AA45" s="35"/>
      <c r="AB45" s="35"/>
      <c r="AC45" s="35"/>
    </row>
    <row r="46" spans="1:29" ht="12.75" outlineLevel="1">
      <c r="A46" s="220"/>
      <c r="B46" s="240" t="s">
        <v>12</v>
      </c>
      <c r="C46" s="240"/>
      <c r="D46" s="63">
        <v>0</v>
      </c>
      <c r="E46" s="365">
        <f t="shared" si="5"/>
        <v>0</v>
      </c>
      <c r="F46" s="23">
        <v>0</v>
      </c>
      <c r="G46" s="26">
        <f t="shared" si="6"/>
        <v>0</v>
      </c>
      <c r="H46" s="219"/>
      <c r="I46" s="38"/>
      <c r="J46" s="38"/>
      <c r="K46" s="38"/>
      <c r="L46" s="35"/>
      <c r="M46" s="35"/>
      <c r="N46" s="35"/>
      <c r="O46" s="35"/>
      <c r="P46" s="35"/>
      <c r="Q46" s="35"/>
      <c r="R46" s="35"/>
      <c r="S46" s="35"/>
      <c r="T46" s="35"/>
      <c r="U46" s="35"/>
      <c r="V46" s="35"/>
      <c r="W46" s="35"/>
      <c r="X46" s="35"/>
      <c r="Y46" s="35"/>
      <c r="Z46" s="35"/>
      <c r="AA46" s="35"/>
      <c r="AB46" s="35"/>
      <c r="AC46" s="35"/>
    </row>
    <row r="47" spans="1:29" s="126" customFormat="1" ht="12.75">
      <c r="A47" s="218"/>
      <c r="B47" s="288" t="str">
        <f>B34</f>
        <v>Recette 2, format 1</v>
      </c>
      <c r="C47" s="288" t="s">
        <v>0</v>
      </c>
      <c r="D47" s="260">
        <f>SUM(D35:D46)</f>
        <v>0</v>
      </c>
      <c r="E47" s="367">
        <f>SUM(E35:E46)</f>
        <v>0</v>
      </c>
      <c r="F47" s="244"/>
      <c r="G47" s="244">
        <f>SUM(G35:G46)</f>
        <v>0</v>
      </c>
      <c r="H47" s="219"/>
      <c r="I47" s="97"/>
      <c r="J47" s="97"/>
      <c r="K47" s="97"/>
      <c r="L47" s="124"/>
      <c r="M47" s="124"/>
      <c r="N47" s="124"/>
      <c r="O47" s="124"/>
      <c r="P47" s="124"/>
      <c r="Q47" s="124"/>
      <c r="R47" s="124"/>
      <c r="S47" s="124"/>
      <c r="T47" s="124"/>
      <c r="U47" s="124"/>
      <c r="V47" s="124"/>
      <c r="W47" s="124"/>
      <c r="X47" s="124"/>
      <c r="Y47" s="124"/>
      <c r="Z47" s="124"/>
      <c r="AA47" s="124"/>
      <c r="AB47" s="124"/>
      <c r="AC47" s="124"/>
    </row>
    <row r="48" spans="1:29" s="126" customFormat="1" ht="12.75" outlineLevel="1">
      <c r="A48" s="218"/>
      <c r="B48" s="287" t="s">
        <v>89</v>
      </c>
      <c r="C48" s="76"/>
      <c r="D48" s="76"/>
      <c r="E48" s="368"/>
      <c r="F48" s="214"/>
      <c r="G48" s="214"/>
      <c r="H48" s="219"/>
      <c r="I48" s="97"/>
      <c r="J48" s="97"/>
      <c r="K48" s="97"/>
      <c r="L48" s="124"/>
      <c r="M48" s="124"/>
      <c r="N48" s="124"/>
      <c r="O48" s="124"/>
      <c r="P48" s="124"/>
      <c r="Q48" s="124"/>
      <c r="R48" s="124"/>
      <c r="S48" s="124"/>
      <c r="T48" s="124"/>
      <c r="U48" s="124"/>
      <c r="V48" s="124"/>
      <c r="W48" s="124"/>
      <c r="X48" s="124"/>
      <c r="Y48" s="124"/>
      <c r="Z48" s="124"/>
      <c r="AA48" s="124"/>
      <c r="AB48" s="124"/>
      <c r="AC48" s="124"/>
    </row>
    <row r="49" spans="1:29" ht="12.75" outlineLevel="1">
      <c r="A49" s="220"/>
      <c r="B49" s="290" t="str">
        <f>B35</f>
        <v>a</v>
      </c>
      <c r="C49" s="57"/>
      <c r="D49" s="63">
        <v>0</v>
      </c>
      <c r="E49" s="365">
        <f>_xlfn.IFERROR(D49/D$61,0)</f>
        <v>0</v>
      </c>
      <c r="F49" s="23">
        <v>0</v>
      </c>
      <c r="G49" s="26">
        <f>D49*F49</f>
        <v>0</v>
      </c>
      <c r="H49" s="219"/>
      <c r="I49" s="38"/>
      <c r="J49" s="38"/>
      <c r="K49" s="38"/>
      <c r="L49" s="35"/>
      <c r="M49" s="35"/>
      <c r="N49" s="35"/>
      <c r="O49" s="35"/>
      <c r="P49" s="35"/>
      <c r="Q49" s="35"/>
      <c r="R49" s="35"/>
      <c r="S49" s="35"/>
      <c r="T49" s="35"/>
      <c r="U49" s="35"/>
      <c r="V49" s="35"/>
      <c r="W49" s="35"/>
      <c r="X49" s="35"/>
      <c r="Y49" s="35"/>
      <c r="Z49" s="35"/>
      <c r="AA49" s="35"/>
      <c r="AB49" s="35"/>
      <c r="AC49" s="35"/>
    </row>
    <row r="50" spans="1:29" ht="12.75" outlineLevel="1">
      <c r="A50" s="220"/>
      <c r="B50" s="290" t="str">
        <f aca="true" t="shared" si="7" ref="B50:B60">B36</f>
        <v>b</v>
      </c>
      <c r="C50" s="57"/>
      <c r="D50" s="63">
        <v>0</v>
      </c>
      <c r="E50" s="365">
        <f aca="true" t="shared" si="8" ref="E50:E60">_xlfn.IFERROR(D50/D$61,0)</f>
        <v>0</v>
      </c>
      <c r="F50" s="23">
        <v>0</v>
      </c>
      <c r="G50" s="26">
        <f aca="true" t="shared" si="9" ref="G50:G60">D50*F50</f>
        <v>0</v>
      </c>
      <c r="H50" s="219"/>
      <c r="I50" s="38"/>
      <c r="J50" s="38"/>
      <c r="K50" s="38"/>
      <c r="L50" s="35"/>
      <c r="M50" s="35"/>
      <c r="N50" s="35"/>
      <c r="O50" s="35"/>
      <c r="P50" s="35"/>
      <c r="Q50" s="35"/>
      <c r="R50" s="35"/>
      <c r="S50" s="35"/>
      <c r="T50" s="35"/>
      <c r="U50" s="35"/>
      <c r="V50" s="35"/>
      <c r="W50" s="35"/>
      <c r="X50" s="35"/>
      <c r="Y50" s="35"/>
      <c r="Z50" s="35"/>
      <c r="AA50" s="35"/>
      <c r="AB50" s="35"/>
      <c r="AC50" s="35"/>
    </row>
    <row r="51" spans="1:29" ht="12.75" outlineLevel="1">
      <c r="A51" s="220"/>
      <c r="B51" s="290" t="str">
        <f t="shared" si="7"/>
        <v>c</v>
      </c>
      <c r="C51" s="57"/>
      <c r="D51" s="63">
        <v>0</v>
      </c>
      <c r="E51" s="365">
        <f t="shared" si="8"/>
        <v>0</v>
      </c>
      <c r="F51" s="23">
        <v>0</v>
      </c>
      <c r="G51" s="26">
        <f t="shared" si="9"/>
        <v>0</v>
      </c>
      <c r="H51" s="219"/>
      <c r="I51" s="38"/>
      <c r="J51" s="38"/>
      <c r="K51" s="38"/>
      <c r="L51" s="35"/>
      <c r="M51" s="35"/>
      <c r="N51" s="35"/>
      <c r="O51" s="35"/>
      <c r="P51" s="35"/>
      <c r="Q51" s="35"/>
      <c r="R51" s="35"/>
      <c r="S51" s="35"/>
      <c r="T51" s="35"/>
      <c r="U51" s="35"/>
      <c r="V51" s="35"/>
      <c r="W51" s="35"/>
      <c r="X51" s="35"/>
      <c r="Y51" s="35"/>
      <c r="Z51" s="35"/>
      <c r="AA51" s="35"/>
      <c r="AB51" s="35"/>
      <c r="AC51" s="35"/>
    </row>
    <row r="52" spans="1:29" ht="12.75" outlineLevel="1">
      <c r="A52" s="220"/>
      <c r="B52" s="290" t="str">
        <f t="shared" si="7"/>
        <v>d</v>
      </c>
      <c r="C52" s="57"/>
      <c r="D52" s="63">
        <v>0</v>
      </c>
      <c r="E52" s="365">
        <f t="shared" si="8"/>
        <v>0</v>
      </c>
      <c r="F52" s="23">
        <v>0</v>
      </c>
      <c r="G52" s="26">
        <f t="shared" si="9"/>
        <v>0</v>
      </c>
      <c r="H52" s="219"/>
      <c r="I52" s="38"/>
      <c r="J52" s="38"/>
      <c r="K52" s="38"/>
      <c r="L52" s="35"/>
      <c r="M52" s="35"/>
      <c r="N52" s="35"/>
      <c r="O52" s="35"/>
      <c r="P52" s="35"/>
      <c r="Q52" s="35"/>
      <c r="R52" s="35"/>
      <c r="S52" s="35"/>
      <c r="T52" s="35"/>
      <c r="U52" s="35"/>
      <c r="V52" s="35"/>
      <c r="W52" s="35"/>
      <c r="X52" s="35"/>
      <c r="Y52" s="35"/>
      <c r="Z52" s="35"/>
      <c r="AA52" s="35"/>
      <c r="AB52" s="35"/>
      <c r="AC52" s="35"/>
    </row>
    <row r="53" spans="1:29" ht="12.75" outlineLevel="1">
      <c r="A53" s="220"/>
      <c r="B53" s="290" t="str">
        <f t="shared" si="7"/>
        <v>e</v>
      </c>
      <c r="C53" s="57"/>
      <c r="D53" s="63">
        <v>0</v>
      </c>
      <c r="E53" s="365">
        <f t="shared" si="8"/>
        <v>0</v>
      </c>
      <c r="F53" s="23">
        <v>0</v>
      </c>
      <c r="G53" s="26">
        <f t="shared" si="9"/>
        <v>0</v>
      </c>
      <c r="H53" s="219"/>
      <c r="I53" s="38"/>
      <c r="J53" s="38"/>
      <c r="K53" s="38"/>
      <c r="L53" s="35"/>
      <c r="M53" s="35"/>
      <c r="N53" s="35"/>
      <c r="O53" s="35"/>
      <c r="P53" s="35"/>
      <c r="Q53" s="35"/>
      <c r="R53" s="35"/>
      <c r="S53" s="35"/>
      <c r="T53" s="35"/>
      <c r="U53" s="35"/>
      <c r="V53" s="35"/>
      <c r="W53" s="35"/>
      <c r="X53" s="35"/>
      <c r="Y53" s="35"/>
      <c r="Z53" s="35"/>
      <c r="AA53" s="35"/>
      <c r="AB53" s="35"/>
      <c r="AC53" s="35"/>
    </row>
    <row r="54" spans="1:29" ht="12.75" outlineLevel="1">
      <c r="A54" s="220"/>
      <c r="B54" s="290" t="str">
        <f t="shared" si="7"/>
        <v>f</v>
      </c>
      <c r="C54" s="57"/>
      <c r="D54" s="63">
        <v>0</v>
      </c>
      <c r="E54" s="365">
        <f t="shared" si="8"/>
        <v>0</v>
      </c>
      <c r="F54" s="23">
        <v>0</v>
      </c>
      <c r="G54" s="26">
        <f t="shared" si="9"/>
        <v>0</v>
      </c>
      <c r="H54" s="219"/>
      <c r="I54" s="38"/>
      <c r="J54" s="38"/>
      <c r="K54" s="38"/>
      <c r="L54" s="35"/>
      <c r="M54" s="35"/>
      <c r="N54" s="35"/>
      <c r="O54" s="35"/>
      <c r="P54" s="35"/>
      <c r="Q54" s="35"/>
      <c r="R54" s="35"/>
      <c r="S54" s="35"/>
      <c r="T54" s="35"/>
      <c r="U54" s="35"/>
      <c r="V54" s="35"/>
      <c r="W54" s="35"/>
      <c r="X54" s="35"/>
      <c r="Y54" s="35"/>
      <c r="Z54" s="35"/>
      <c r="AA54" s="35"/>
      <c r="AB54" s="35"/>
      <c r="AC54" s="35"/>
    </row>
    <row r="55" spans="1:29" ht="12.75" outlineLevel="1">
      <c r="A55" s="220"/>
      <c r="B55" s="290" t="str">
        <f t="shared" si="7"/>
        <v>g</v>
      </c>
      <c r="C55" s="57"/>
      <c r="D55" s="63">
        <v>0</v>
      </c>
      <c r="E55" s="365">
        <f t="shared" si="8"/>
        <v>0</v>
      </c>
      <c r="F55" s="23">
        <v>0</v>
      </c>
      <c r="G55" s="26">
        <f t="shared" si="9"/>
        <v>0</v>
      </c>
      <c r="H55" s="219"/>
      <c r="I55" s="38"/>
      <c r="J55" s="38"/>
      <c r="K55" s="38"/>
      <c r="L55" s="35"/>
      <c r="M55" s="35"/>
      <c r="N55" s="35"/>
      <c r="O55" s="35"/>
      <c r="P55" s="35"/>
      <c r="Q55" s="35"/>
      <c r="R55" s="35"/>
      <c r="S55" s="35"/>
      <c r="T55" s="35"/>
      <c r="U55" s="35"/>
      <c r="V55" s="35"/>
      <c r="W55" s="35"/>
      <c r="X55" s="35"/>
      <c r="Y55" s="35"/>
      <c r="Z55" s="35"/>
      <c r="AA55" s="35"/>
      <c r="AB55" s="35"/>
      <c r="AC55" s="35"/>
    </row>
    <row r="56" spans="1:29" ht="12.75" outlineLevel="1">
      <c r="A56" s="220"/>
      <c r="B56" s="290" t="str">
        <f t="shared" si="7"/>
        <v>h</v>
      </c>
      <c r="C56" s="57"/>
      <c r="D56" s="63">
        <v>0</v>
      </c>
      <c r="E56" s="365">
        <f t="shared" si="8"/>
        <v>0</v>
      </c>
      <c r="F56" s="23">
        <v>0</v>
      </c>
      <c r="G56" s="26">
        <f t="shared" si="9"/>
        <v>0</v>
      </c>
      <c r="H56" s="219"/>
      <c r="I56" s="38"/>
      <c r="J56" s="38"/>
      <c r="K56" s="38"/>
      <c r="L56" s="35"/>
      <c r="M56" s="35"/>
      <c r="N56" s="35"/>
      <c r="O56" s="35"/>
      <c r="P56" s="35"/>
      <c r="Q56" s="35"/>
      <c r="R56" s="35"/>
      <c r="S56" s="35"/>
      <c r="T56" s="35"/>
      <c r="U56" s="35"/>
      <c r="V56" s="35"/>
      <c r="W56" s="35"/>
      <c r="X56" s="35"/>
      <c r="Y56" s="35"/>
      <c r="Z56" s="35"/>
      <c r="AA56" s="35"/>
      <c r="AB56" s="35"/>
      <c r="AC56" s="35"/>
    </row>
    <row r="57" spans="1:29" ht="12.75" outlineLevel="1">
      <c r="A57" s="220"/>
      <c r="B57" s="290" t="str">
        <f t="shared" si="7"/>
        <v>i</v>
      </c>
      <c r="C57" s="57"/>
      <c r="D57" s="63">
        <v>0</v>
      </c>
      <c r="E57" s="365">
        <f t="shared" si="8"/>
        <v>0</v>
      </c>
      <c r="F57" s="23">
        <v>0</v>
      </c>
      <c r="G57" s="26">
        <f t="shared" si="9"/>
        <v>0</v>
      </c>
      <c r="H57" s="219"/>
      <c r="I57" s="38"/>
      <c r="J57" s="38"/>
      <c r="K57" s="38"/>
      <c r="L57" s="35"/>
      <c r="M57" s="35"/>
      <c r="N57" s="35"/>
      <c r="O57" s="35"/>
      <c r="P57" s="35"/>
      <c r="Q57" s="35"/>
      <c r="R57" s="35"/>
      <c r="S57" s="35"/>
      <c r="T57" s="35"/>
      <c r="U57" s="35"/>
      <c r="V57" s="35"/>
      <c r="W57" s="35"/>
      <c r="X57" s="35"/>
      <c r="Y57" s="35"/>
      <c r="Z57" s="35"/>
      <c r="AA57" s="35"/>
      <c r="AB57" s="35"/>
      <c r="AC57" s="35"/>
    </row>
    <row r="58" spans="1:29" ht="12.75" outlineLevel="1">
      <c r="A58" s="220"/>
      <c r="B58" s="290" t="str">
        <f t="shared" si="7"/>
        <v>j</v>
      </c>
      <c r="C58" s="57"/>
      <c r="D58" s="63">
        <v>0</v>
      </c>
      <c r="E58" s="365">
        <f t="shared" si="8"/>
        <v>0</v>
      </c>
      <c r="F58" s="23">
        <v>0</v>
      </c>
      <c r="G58" s="26">
        <f t="shared" si="9"/>
        <v>0</v>
      </c>
      <c r="H58" s="219"/>
      <c r="I58" s="38"/>
      <c r="J58" s="38"/>
      <c r="K58" s="38"/>
      <c r="L58" s="35"/>
      <c r="M58" s="35"/>
      <c r="N58" s="35"/>
      <c r="O58" s="35"/>
      <c r="P58" s="35"/>
      <c r="Q58" s="35"/>
      <c r="R58" s="35"/>
      <c r="S58" s="35"/>
      <c r="T58" s="35"/>
      <c r="U58" s="35"/>
      <c r="V58" s="35"/>
      <c r="W58" s="35"/>
      <c r="X58" s="35"/>
      <c r="Y58" s="35"/>
      <c r="Z58" s="35"/>
      <c r="AA58" s="35"/>
      <c r="AB58" s="35"/>
      <c r="AC58" s="35"/>
    </row>
    <row r="59" spans="1:29" ht="12.75" outlineLevel="1">
      <c r="A59" s="220"/>
      <c r="B59" s="290" t="str">
        <f t="shared" si="7"/>
        <v>k</v>
      </c>
      <c r="C59" s="57"/>
      <c r="D59" s="63">
        <v>0</v>
      </c>
      <c r="E59" s="365">
        <f t="shared" si="8"/>
        <v>0</v>
      </c>
      <c r="F59" s="23">
        <v>0</v>
      </c>
      <c r="G59" s="26">
        <f t="shared" si="9"/>
        <v>0</v>
      </c>
      <c r="H59" s="219"/>
      <c r="I59" s="38"/>
      <c r="J59" s="38"/>
      <c r="K59" s="38"/>
      <c r="L59" s="35"/>
      <c r="M59" s="35"/>
      <c r="N59" s="35"/>
      <c r="O59" s="35"/>
      <c r="P59" s="35"/>
      <c r="Q59" s="35"/>
      <c r="R59" s="35"/>
      <c r="S59" s="35"/>
      <c r="T59" s="35"/>
      <c r="U59" s="35"/>
      <c r="V59" s="35"/>
      <c r="W59" s="35"/>
      <c r="X59" s="35"/>
      <c r="Y59" s="35"/>
      <c r="Z59" s="35"/>
      <c r="AA59" s="35"/>
      <c r="AB59" s="35"/>
      <c r="AC59" s="35"/>
    </row>
    <row r="60" spans="1:29" ht="12.75" outlineLevel="1">
      <c r="A60" s="220"/>
      <c r="B60" s="290" t="str">
        <f t="shared" si="7"/>
        <v>l</v>
      </c>
      <c r="C60" s="240"/>
      <c r="D60" s="63">
        <v>0</v>
      </c>
      <c r="E60" s="365">
        <f t="shared" si="8"/>
        <v>0</v>
      </c>
      <c r="F60" s="23">
        <v>0</v>
      </c>
      <c r="G60" s="26">
        <f t="shared" si="9"/>
        <v>0</v>
      </c>
      <c r="H60" s="219"/>
      <c r="I60" s="38"/>
      <c r="J60" s="38"/>
      <c r="K60" s="38"/>
      <c r="L60" s="35"/>
      <c r="M60" s="35"/>
      <c r="N60" s="35"/>
      <c r="O60" s="35"/>
      <c r="P60" s="35"/>
      <c r="Q60" s="35"/>
      <c r="R60" s="35"/>
      <c r="S60" s="35"/>
      <c r="T60" s="35"/>
      <c r="U60" s="35"/>
      <c r="V60" s="35"/>
      <c r="W60" s="35"/>
      <c r="X60" s="35"/>
      <c r="Y60" s="35"/>
      <c r="Z60" s="35"/>
      <c r="AA60" s="35"/>
      <c r="AB60" s="35"/>
      <c r="AC60" s="35"/>
    </row>
    <row r="61" spans="1:29" s="126" customFormat="1" ht="12.75">
      <c r="A61" s="218"/>
      <c r="B61" s="288" t="str">
        <f>B48</f>
        <v>Recette 2, format 2</v>
      </c>
      <c r="C61" s="288" t="s">
        <v>0</v>
      </c>
      <c r="D61" s="260">
        <f>SUM(D49:D60)</f>
        <v>0</v>
      </c>
      <c r="E61" s="367">
        <f>SUM(E49:E60)</f>
        <v>0</v>
      </c>
      <c r="F61" s="244"/>
      <c r="G61" s="244">
        <f>SUM(G49:G60)</f>
        <v>0</v>
      </c>
      <c r="H61" s="219"/>
      <c r="I61" s="97"/>
      <c r="J61" s="97"/>
      <c r="K61" s="97"/>
      <c r="L61" s="124"/>
      <c r="M61" s="124"/>
      <c r="N61" s="124"/>
      <c r="O61" s="124"/>
      <c r="P61" s="124"/>
      <c r="Q61" s="124"/>
      <c r="R61" s="124"/>
      <c r="S61" s="124"/>
      <c r="T61" s="124"/>
      <c r="U61" s="124"/>
      <c r="V61" s="124"/>
      <c r="W61" s="124"/>
      <c r="X61" s="124"/>
      <c r="Y61" s="124"/>
      <c r="Z61" s="124"/>
      <c r="AA61" s="124"/>
      <c r="AB61" s="124"/>
      <c r="AC61" s="124"/>
    </row>
    <row r="62" spans="1:30" ht="12.75" outlineLevel="1">
      <c r="A62" s="218"/>
      <c r="B62" s="287" t="s">
        <v>90</v>
      </c>
      <c r="C62" s="76"/>
      <c r="D62" s="76"/>
      <c r="E62" s="368"/>
      <c r="F62" s="214"/>
      <c r="G62" s="214"/>
      <c r="H62" s="24"/>
      <c r="I62" s="97"/>
      <c r="J62" s="38"/>
      <c r="K62" s="38"/>
      <c r="L62" s="38"/>
      <c r="M62" s="35"/>
      <c r="N62" s="35"/>
      <c r="O62" s="35"/>
      <c r="P62" s="35"/>
      <c r="Q62" s="35"/>
      <c r="R62" s="35"/>
      <c r="S62" s="35"/>
      <c r="T62" s="35"/>
      <c r="U62" s="35"/>
      <c r="V62" s="35"/>
      <c r="W62" s="35"/>
      <c r="X62" s="35"/>
      <c r="Y62" s="35"/>
      <c r="Z62" s="35"/>
      <c r="AA62" s="35"/>
      <c r="AB62" s="35"/>
      <c r="AC62" s="35"/>
      <c r="AD62" s="35"/>
    </row>
    <row r="63" spans="1:30" ht="12.75" outlineLevel="1">
      <c r="A63" s="220"/>
      <c r="B63" s="57" t="s">
        <v>1</v>
      </c>
      <c r="C63" s="57"/>
      <c r="D63" s="63">
        <v>0</v>
      </c>
      <c r="E63" s="365">
        <f>_xlfn.IFERROR(D63/D$75,0)</f>
        <v>0</v>
      </c>
      <c r="F63" s="23">
        <v>0</v>
      </c>
      <c r="G63" s="26">
        <f>D63*F63</f>
        <v>0</v>
      </c>
      <c r="H63" s="24"/>
      <c r="I63" s="97"/>
      <c r="J63" s="38"/>
      <c r="K63" s="38"/>
      <c r="L63" s="38"/>
      <c r="M63" s="35"/>
      <c r="N63" s="35"/>
      <c r="O63" s="35"/>
      <c r="P63" s="35"/>
      <c r="Q63" s="35"/>
      <c r="R63" s="35"/>
      <c r="S63" s="35"/>
      <c r="T63" s="35"/>
      <c r="U63" s="35"/>
      <c r="V63" s="35"/>
      <c r="W63" s="35"/>
      <c r="X63" s="35"/>
      <c r="Y63" s="35"/>
      <c r="Z63" s="35"/>
      <c r="AA63" s="35"/>
      <c r="AB63" s="35"/>
      <c r="AC63" s="35"/>
      <c r="AD63" s="35"/>
    </row>
    <row r="64" spans="1:27" ht="12.75" outlineLevel="1">
      <c r="A64" s="220"/>
      <c r="B64" s="57" t="s">
        <v>2</v>
      </c>
      <c r="C64" s="57"/>
      <c r="D64" s="63">
        <v>0</v>
      </c>
      <c r="E64" s="365">
        <f aca="true" t="shared" si="10" ref="E64:E74">_xlfn.IFERROR(D64/D$75,0)</f>
        <v>0</v>
      </c>
      <c r="F64" s="23">
        <v>0</v>
      </c>
      <c r="G64" s="26">
        <f aca="true" t="shared" si="11" ref="G64:G74">D64*F64</f>
        <v>0</v>
      </c>
      <c r="H64" s="24"/>
      <c r="I64" s="97"/>
      <c r="J64" s="38"/>
      <c r="K64" s="38"/>
      <c r="L64" s="38"/>
      <c r="M64" s="35"/>
      <c r="N64" s="35"/>
      <c r="O64" s="35"/>
      <c r="P64" s="35"/>
      <c r="Q64" s="35"/>
      <c r="R64" s="35"/>
      <c r="S64" s="35"/>
      <c r="T64" s="35"/>
      <c r="U64" s="35"/>
      <c r="V64" s="35"/>
      <c r="W64" s="35"/>
      <c r="X64" s="35"/>
      <c r="Y64" s="35"/>
      <c r="Z64" s="35"/>
      <c r="AA64" s="35"/>
    </row>
    <row r="65" spans="1:27" ht="12.75" outlineLevel="1">
      <c r="A65" s="220"/>
      <c r="B65" s="57" t="s">
        <v>3</v>
      </c>
      <c r="C65" s="57"/>
      <c r="D65" s="63">
        <v>0</v>
      </c>
      <c r="E65" s="365">
        <f t="shared" si="10"/>
        <v>0</v>
      </c>
      <c r="F65" s="23">
        <v>0</v>
      </c>
      <c r="G65" s="26">
        <f t="shared" si="11"/>
        <v>0</v>
      </c>
      <c r="H65" s="24"/>
      <c r="I65" s="97"/>
      <c r="J65" s="38"/>
      <c r="K65" s="38"/>
      <c r="L65" s="38"/>
      <c r="M65" s="35"/>
      <c r="N65" s="35"/>
      <c r="O65" s="35"/>
      <c r="P65" s="35"/>
      <c r="Q65" s="35"/>
      <c r="R65" s="35"/>
      <c r="S65" s="35"/>
      <c r="T65" s="35"/>
      <c r="U65" s="35"/>
      <c r="V65" s="35"/>
      <c r="W65" s="35"/>
      <c r="X65" s="35"/>
      <c r="Y65" s="35"/>
      <c r="Z65" s="35"/>
      <c r="AA65" s="35"/>
    </row>
    <row r="66" spans="1:27" ht="12.75" outlineLevel="1">
      <c r="A66" s="220"/>
      <c r="B66" s="57" t="s">
        <v>4</v>
      </c>
      <c r="C66" s="57"/>
      <c r="D66" s="63">
        <v>0</v>
      </c>
      <c r="E66" s="365">
        <f t="shared" si="10"/>
        <v>0</v>
      </c>
      <c r="F66" s="23">
        <v>0</v>
      </c>
      <c r="G66" s="26">
        <f t="shared" si="11"/>
        <v>0</v>
      </c>
      <c r="H66" s="24"/>
      <c r="I66" s="97"/>
      <c r="J66" s="38"/>
      <c r="K66" s="38"/>
      <c r="L66" s="38"/>
      <c r="M66" s="35"/>
      <c r="N66" s="35"/>
      <c r="O66" s="35"/>
      <c r="P66" s="35"/>
      <c r="Q66" s="35"/>
      <c r="R66" s="35"/>
      <c r="S66" s="35"/>
      <c r="T66" s="35"/>
      <c r="U66" s="35"/>
      <c r="V66" s="35"/>
      <c r="W66" s="35"/>
      <c r="X66" s="35"/>
      <c r="Y66" s="35"/>
      <c r="Z66" s="35"/>
      <c r="AA66" s="35"/>
    </row>
    <row r="67" spans="1:27" ht="12.75" outlineLevel="1">
      <c r="A67" s="220"/>
      <c r="B67" s="57" t="s">
        <v>5</v>
      </c>
      <c r="C67" s="57"/>
      <c r="D67" s="63">
        <v>0</v>
      </c>
      <c r="E67" s="365">
        <f t="shared" si="10"/>
        <v>0</v>
      </c>
      <c r="F67" s="23">
        <v>0</v>
      </c>
      <c r="G67" s="26">
        <f t="shared" si="11"/>
        <v>0</v>
      </c>
      <c r="H67" s="24"/>
      <c r="I67" s="97"/>
      <c r="J67" s="38"/>
      <c r="K67" s="38"/>
      <c r="L67" s="38"/>
      <c r="M67" s="35"/>
      <c r="N67" s="35"/>
      <c r="O67" s="35"/>
      <c r="P67" s="35"/>
      <c r="Q67" s="35"/>
      <c r="R67" s="35"/>
      <c r="S67" s="35"/>
      <c r="T67" s="35"/>
      <c r="U67" s="35"/>
      <c r="V67" s="35"/>
      <c r="W67" s="35"/>
      <c r="X67" s="35"/>
      <c r="Y67" s="35"/>
      <c r="Z67" s="35"/>
      <c r="AA67" s="35"/>
    </row>
    <row r="68" spans="1:27" ht="12.75" outlineLevel="1">
      <c r="A68" s="220"/>
      <c r="B68" s="57" t="s">
        <v>6</v>
      </c>
      <c r="C68" s="57"/>
      <c r="D68" s="63">
        <v>0</v>
      </c>
      <c r="E68" s="365">
        <f t="shared" si="10"/>
        <v>0</v>
      </c>
      <c r="F68" s="23">
        <v>0</v>
      </c>
      <c r="G68" s="26">
        <f t="shared" si="11"/>
        <v>0</v>
      </c>
      <c r="H68" s="8"/>
      <c r="I68" s="124"/>
      <c r="J68" s="35"/>
      <c r="K68" s="35"/>
      <c r="L68" s="35"/>
      <c r="M68" s="35"/>
      <c r="N68" s="35"/>
      <c r="O68" s="35"/>
      <c r="P68" s="35"/>
      <c r="Q68" s="35"/>
      <c r="R68" s="35"/>
      <c r="S68" s="35"/>
      <c r="T68" s="35"/>
      <c r="U68" s="35"/>
      <c r="V68" s="35"/>
      <c r="W68" s="35"/>
      <c r="X68" s="35"/>
      <c r="Y68" s="35"/>
      <c r="Z68" s="35"/>
      <c r="AA68" s="35"/>
    </row>
    <row r="69" spans="1:27" ht="12.75" outlineLevel="1">
      <c r="A69" s="220"/>
      <c r="B69" s="57" t="s">
        <v>7</v>
      </c>
      <c r="C69" s="57"/>
      <c r="D69" s="63">
        <v>0</v>
      </c>
      <c r="E69" s="365">
        <f t="shared" si="10"/>
        <v>0</v>
      </c>
      <c r="F69" s="23">
        <v>0</v>
      </c>
      <c r="G69" s="26">
        <f t="shared" si="11"/>
        <v>0</v>
      </c>
      <c r="H69" s="8"/>
      <c r="I69" s="124"/>
      <c r="J69" s="35"/>
      <c r="K69" s="35"/>
      <c r="L69" s="35"/>
      <c r="M69" s="35"/>
      <c r="N69" s="35"/>
      <c r="O69" s="35"/>
      <c r="P69" s="35"/>
      <c r="Q69" s="35"/>
      <c r="R69" s="35"/>
      <c r="S69" s="35"/>
      <c r="T69" s="35"/>
      <c r="U69" s="35"/>
      <c r="V69" s="35"/>
      <c r="W69" s="35"/>
      <c r="X69" s="35"/>
      <c r="Y69" s="35"/>
      <c r="Z69" s="35"/>
      <c r="AA69" s="35"/>
    </row>
    <row r="70" spans="1:27" ht="12.75" outlineLevel="1">
      <c r="A70" s="220"/>
      <c r="B70" s="57" t="s">
        <v>8</v>
      </c>
      <c r="C70" s="57"/>
      <c r="D70" s="63">
        <v>0</v>
      </c>
      <c r="E70" s="365">
        <f t="shared" si="10"/>
        <v>0</v>
      </c>
      <c r="F70" s="23">
        <v>0</v>
      </c>
      <c r="G70" s="26">
        <f t="shared" si="11"/>
        <v>0</v>
      </c>
      <c r="H70" s="8"/>
      <c r="I70" s="124"/>
      <c r="J70" s="35"/>
      <c r="K70" s="35"/>
      <c r="L70" s="35"/>
      <c r="M70" s="35"/>
      <c r="N70" s="35"/>
      <c r="O70" s="35"/>
      <c r="P70" s="35"/>
      <c r="Q70" s="35"/>
      <c r="R70" s="35"/>
      <c r="S70" s="35"/>
      <c r="T70" s="35"/>
      <c r="U70" s="35"/>
      <c r="V70" s="35"/>
      <c r="W70" s="35"/>
      <c r="X70" s="35"/>
      <c r="Y70" s="35"/>
      <c r="Z70" s="35"/>
      <c r="AA70" s="35"/>
    </row>
    <row r="71" spans="1:27" ht="12.75" outlineLevel="1">
      <c r="A71" s="220"/>
      <c r="B71" s="57" t="s">
        <v>9</v>
      </c>
      <c r="C71" s="57"/>
      <c r="D71" s="63">
        <v>0</v>
      </c>
      <c r="E71" s="365">
        <f t="shared" si="10"/>
        <v>0</v>
      </c>
      <c r="F71" s="23">
        <v>0</v>
      </c>
      <c r="G71" s="26">
        <f t="shared" si="11"/>
        <v>0</v>
      </c>
      <c r="H71" s="8"/>
      <c r="I71" s="124"/>
      <c r="J71" s="35"/>
      <c r="K71" s="35"/>
      <c r="L71" s="35"/>
      <c r="M71" s="35"/>
      <c r="N71" s="35"/>
      <c r="O71" s="35"/>
      <c r="P71" s="35"/>
      <c r="Q71" s="35"/>
      <c r="R71" s="35"/>
      <c r="S71" s="35"/>
      <c r="T71" s="35"/>
      <c r="U71" s="35"/>
      <c r="V71" s="35"/>
      <c r="W71" s="35"/>
      <c r="X71" s="35"/>
      <c r="Y71" s="35"/>
      <c r="Z71" s="35"/>
      <c r="AA71" s="35"/>
    </row>
    <row r="72" spans="1:27" ht="12.75" outlineLevel="1">
      <c r="A72" s="220"/>
      <c r="B72" s="57" t="s">
        <v>10</v>
      </c>
      <c r="C72" s="57"/>
      <c r="D72" s="63">
        <v>0</v>
      </c>
      <c r="E72" s="365">
        <f t="shared" si="10"/>
        <v>0</v>
      </c>
      <c r="F72" s="23">
        <v>0</v>
      </c>
      <c r="G72" s="26">
        <f t="shared" si="11"/>
        <v>0</v>
      </c>
      <c r="H72" s="8"/>
      <c r="I72" s="124"/>
      <c r="J72" s="35"/>
      <c r="K72" s="35"/>
      <c r="L72" s="35"/>
      <c r="M72" s="35"/>
      <c r="N72" s="35"/>
      <c r="O72" s="35"/>
      <c r="P72" s="35"/>
      <c r="Q72" s="35"/>
      <c r="R72" s="35"/>
      <c r="S72" s="35"/>
      <c r="T72" s="35"/>
      <c r="U72" s="35"/>
      <c r="V72" s="35"/>
      <c r="W72" s="35"/>
      <c r="X72" s="35"/>
      <c r="Y72" s="35"/>
      <c r="Z72" s="35"/>
      <c r="AA72" s="35"/>
    </row>
    <row r="73" spans="1:27" ht="12.75" outlineLevel="1">
      <c r="A73" s="220"/>
      <c r="B73" s="57" t="s">
        <v>11</v>
      </c>
      <c r="C73" s="57"/>
      <c r="D73" s="63">
        <v>0</v>
      </c>
      <c r="E73" s="365">
        <f t="shared" si="10"/>
        <v>0</v>
      </c>
      <c r="F73" s="23">
        <v>0</v>
      </c>
      <c r="G73" s="26">
        <f t="shared" si="11"/>
        <v>0</v>
      </c>
      <c r="H73" s="8"/>
      <c r="I73" s="124"/>
      <c r="J73" s="35"/>
      <c r="K73" s="35"/>
      <c r="L73" s="35"/>
      <c r="M73" s="35"/>
      <c r="N73" s="35"/>
      <c r="O73" s="35"/>
      <c r="P73" s="35"/>
      <c r="Q73" s="35"/>
      <c r="R73" s="35"/>
      <c r="S73" s="35"/>
      <c r="T73" s="35"/>
      <c r="U73" s="35"/>
      <c r="V73" s="35"/>
      <c r="W73" s="35"/>
      <c r="X73" s="35"/>
      <c r="Y73" s="35"/>
      <c r="Z73" s="35"/>
      <c r="AA73" s="35"/>
    </row>
    <row r="74" spans="1:27" ht="12.75" outlineLevel="1">
      <c r="A74" s="220"/>
      <c r="B74" s="240" t="s">
        <v>12</v>
      </c>
      <c r="C74" s="240"/>
      <c r="D74" s="63">
        <v>0</v>
      </c>
      <c r="E74" s="365">
        <f t="shared" si="10"/>
        <v>0</v>
      </c>
      <c r="F74" s="23">
        <v>0</v>
      </c>
      <c r="G74" s="26">
        <f t="shared" si="11"/>
        <v>0</v>
      </c>
      <c r="H74" s="8"/>
      <c r="I74" s="124"/>
      <c r="J74" s="35"/>
      <c r="K74" s="35"/>
      <c r="L74" s="35"/>
      <c r="M74" s="35"/>
      <c r="N74" s="35"/>
      <c r="O74" s="35"/>
      <c r="P74" s="35"/>
      <c r="Q74" s="35"/>
      <c r="R74" s="35"/>
      <c r="S74" s="35"/>
      <c r="T74" s="35"/>
      <c r="U74" s="35"/>
      <c r="V74" s="35"/>
      <c r="W74" s="35"/>
      <c r="X74" s="35"/>
      <c r="Y74" s="35"/>
      <c r="Z74" s="35"/>
      <c r="AA74" s="35"/>
    </row>
    <row r="75" spans="1:27" ht="12.75">
      <c r="A75" s="218"/>
      <c r="B75" s="288" t="str">
        <f>B62</f>
        <v>Recette 3, format 1</v>
      </c>
      <c r="C75" s="288" t="s">
        <v>0</v>
      </c>
      <c r="D75" s="260">
        <f>SUM(D63:D74)</f>
        <v>0</v>
      </c>
      <c r="E75" s="367">
        <f>SUM(E63:E74)</f>
        <v>0</v>
      </c>
      <c r="F75" s="244"/>
      <c r="G75" s="244">
        <f>SUM(G63:G74)</f>
        <v>0</v>
      </c>
      <c r="H75" s="8"/>
      <c r="I75" s="124"/>
      <c r="J75" s="35"/>
      <c r="K75" s="35"/>
      <c r="L75" s="35"/>
      <c r="M75" s="35"/>
      <c r="N75" s="35"/>
      <c r="O75" s="35"/>
      <c r="P75" s="35"/>
      <c r="Q75" s="35"/>
      <c r="R75" s="35"/>
      <c r="S75" s="35"/>
      <c r="T75" s="35"/>
      <c r="U75" s="35"/>
      <c r="V75" s="35"/>
      <c r="W75" s="35"/>
      <c r="X75" s="35"/>
      <c r="Y75" s="35"/>
      <c r="Z75" s="35"/>
      <c r="AA75" s="35"/>
    </row>
    <row r="76" spans="1:27" ht="12.75" outlineLevel="1">
      <c r="A76" s="18"/>
      <c r="B76" s="287" t="s">
        <v>91</v>
      </c>
      <c r="C76" s="76"/>
      <c r="D76" s="76"/>
      <c r="E76" s="368"/>
      <c r="F76" s="214"/>
      <c r="G76" s="214"/>
      <c r="H76" s="8"/>
      <c r="I76" s="124"/>
      <c r="J76" s="35"/>
      <c r="K76" s="35"/>
      <c r="L76" s="35"/>
      <c r="M76" s="35"/>
      <c r="N76" s="35"/>
      <c r="O76" s="35"/>
      <c r="P76" s="35"/>
      <c r="Q76" s="35"/>
      <c r="R76" s="35"/>
      <c r="S76" s="35"/>
      <c r="T76" s="35"/>
      <c r="U76" s="35"/>
      <c r="V76" s="35"/>
      <c r="W76" s="35"/>
      <c r="X76" s="35"/>
      <c r="Y76" s="35"/>
      <c r="Z76" s="35"/>
      <c r="AA76" s="35"/>
    </row>
    <row r="77" spans="1:27" ht="12.75" outlineLevel="1">
      <c r="A77" s="18"/>
      <c r="B77" s="290" t="str">
        <f>B63</f>
        <v>a</v>
      </c>
      <c r="C77" s="57"/>
      <c r="D77" s="63">
        <v>0</v>
      </c>
      <c r="E77" s="365">
        <f>_xlfn.IFERROR(D77/D$89,0)</f>
        <v>0</v>
      </c>
      <c r="F77" s="23">
        <v>0</v>
      </c>
      <c r="G77" s="26">
        <f>D77*F77</f>
        <v>0</v>
      </c>
      <c r="H77" s="8"/>
      <c r="I77" s="124"/>
      <c r="J77" s="35"/>
      <c r="K77" s="35"/>
      <c r="L77" s="35"/>
      <c r="M77" s="35"/>
      <c r="N77" s="35"/>
      <c r="O77" s="35"/>
      <c r="P77" s="35"/>
      <c r="Q77" s="35"/>
      <c r="R77" s="35"/>
      <c r="S77" s="35"/>
      <c r="T77" s="35"/>
      <c r="U77" s="35"/>
      <c r="V77" s="35"/>
      <c r="W77" s="35"/>
      <c r="X77" s="35"/>
      <c r="Y77" s="35"/>
      <c r="Z77" s="35"/>
      <c r="AA77" s="35"/>
    </row>
    <row r="78" spans="1:27" ht="12.75" outlineLevel="1">
      <c r="A78" s="18"/>
      <c r="B78" s="290" t="str">
        <f aca="true" t="shared" si="12" ref="B78:B88">B64</f>
        <v>b</v>
      </c>
      <c r="C78" s="57"/>
      <c r="D78" s="63">
        <v>0</v>
      </c>
      <c r="E78" s="365">
        <f aca="true" t="shared" si="13" ref="E78:E88">_xlfn.IFERROR(D78/D$89,0)</f>
        <v>0</v>
      </c>
      <c r="F78" s="23">
        <v>0</v>
      </c>
      <c r="G78" s="26">
        <f aca="true" t="shared" si="14" ref="G78:G88">D78*F78</f>
        <v>0</v>
      </c>
      <c r="H78" s="8"/>
      <c r="I78" s="124"/>
      <c r="J78" s="35"/>
      <c r="K78" s="35"/>
      <c r="L78" s="35"/>
      <c r="M78" s="35"/>
      <c r="N78" s="35"/>
      <c r="O78" s="35"/>
      <c r="P78" s="35"/>
      <c r="Q78" s="35"/>
      <c r="R78" s="35"/>
      <c r="S78" s="35"/>
      <c r="T78" s="35"/>
      <c r="U78" s="35"/>
      <c r="V78" s="35"/>
      <c r="W78" s="35"/>
      <c r="X78" s="35"/>
      <c r="Y78" s="35"/>
      <c r="Z78" s="35"/>
      <c r="AA78" s="35"/>
    </row>
    <row r="79" spans="1:27" ht="12.75" outlineLevel="1">
      <c r="A79" s="18"/>
      <c r="B79" s="290" t="str">
        <f t="shared" si="12"/>
        <v>c</v>
      </c>
      <c r="C79" s="57"/>
      <c r="D79" s="63">
        <v>0</v>
      </c>
      <c r="E79" s="365">
        <f t="shared" si="13"/>
        <v>0</v>
      </c>
      <c r="F79" s="23">
        <v>0</v>
      </c>
      <c r="G79" s="26">
        <f t="shared" si="14"/>
        <v>0</v>
      </c>
      <c r="H79" s="8"/>
      <c r="I79" s="124"/>
      <c r="J79" s="35"/>
      <c r="K79" s="35"/>
      <c r="L79" s="35"/>
      <c r="M79" s="35"/>
      <c r="N79" s="35"/>
      <c r="O79" s="35"/>
      <c r="P79" s="35"/>
      <c r="Q79" s="35"/>
      <c r="R79" s="35"/>
      <c r="S79" s="35"/>
      <c r="T79" s="35"/>
      <c r="U79" s="35"/>
      <c r="V79" s="35"/>
      <c r="W79" s="35"/>
      <c r="X79" s="35"/>
      <c r="Y79" s="35"/>
      <c r="Z79" s="35"/>
      <c r="AA79" s="35"/>
    </row>
    <row r="80" spans="1:27" ht="12.75" outlineLevel="1">
      <c r="A80" s="18"/>
      <c r="B80" s="290" t="str">
        <f t="shared" si="12"/>
        <v>d</v>
      </c>
      <c r="C80" s="57"/>
      <c r="D80" s="63">
        <v>0</v>
      </c>
      <c r="E80" s="365">
        <f t="shared" si="13"/>
        <v>0</v>
      </c>
      <c r="F80" s="23">
        <v>0</v>
      </c>
      <c r="G80" s="26">
        <f t="shared" si="14"/>
        <v>0</v>
      </c>
      <c r="H80" s="8"/>
      <c r="I80" s="124"/>
      <c r="J80" s="35"/>
      <c r="K80" s="35"/>
      <c r="L80" s="35"/>
      <c r="M80" s="35"/>
      <c r="N80" s="35"/>
      <c r="O80" s="35"/>
      <c r="P80" s="35"/>
      <c r="Q80" s="35"/>
      <c r="R80" s="35"/>
      <c r="S80" s="35"/>
      <c r="T80" s="35"/>
      <c r="U80" s="35"/>
      <c r="V80" s="35"/>
      <c r="W80" s="35"/>
      <c r="X80" s="35"/>
      <c r="Y80" s="35"/>
      <c r="Z80" s="35"/>
      <c r="AA80" s="35"/>
    </row>
    <row r="81" spans="1:27" ht="12.75" outlineLevel="1">
      <c r="A81" s="18"/>
      <c r="B81" s="290" t="str">
        <f t="shared" si="12"/>
        <v>e</v>
      </c>
      <c r="C81" s="57"/>
      <c r="D81" s="63">
        <v>0</v>
      </c>
      <c r="E81" s="365">
        <f t="shared" si="13"/>
        <v>0</v>
      </c>
      <c r="F81" s="23">
        <v>0</v>
      </c>
      <c r="G81" s="26">
        <f t="shared" si="14"/>
        <v>0</v>
      </c>
      <c r="H81" s="8"/>
      <c r="I81" s="124"/>
      <c r="J81" s="35"/>
      <c r="K81" s="35"/>
      <c r="L81" s="35"/>
      <c r="M81" s="35"/>
      <c r="N81" s="35"/>
      <c r="O81" s="35"/>
      <c r="P81" s="35"/>
      <c r="Q81" s="35"/>
      <c r="R81" s="35"/>
      <c r="S81" s="35"/>
      <c r="T81" s="35"/>
      <c r="U81" s="35"/>
      <c r="V81" s="35"/>
      <c r="W81" s="35"/>
      <c r="X81" s="35"/>
      <c r="Y81" s="35"/>
      <c r="Z81" s="35"/>
      <c r="AA81" s="35"/>
    </row>
    <row r="82" spans="1:27" ht="12.75" outlineLevel="1">
      <c r="A82" s="18"/>
      <c r="B82" s="290" t="str">
        <f t="shared" si="12"/>
        <v>f</v>
      </c>
      <c r="C82" s="57"/>
      <c r="D82" s="63">
        <v>0</v>
      </c>
      <c r="E82" s="365">
        <f t="shared" si="13"/>
        <v>0</v>
      </c>
      <c r="F82" s="23">
        <v>0</v>
      </c>
      <c r="G82" s="26">
        <f t="shared" si="14"/>
        <v>0</v>
      </c>
      <c r="H82" s="8"/>
      <c r="I82" s="124"/>
      <c r="J82" s="35"/>
      <c r="K82" s="35"/>
      <c r="L82" s="35"/>
      <c r="M82" s="35"/>
      <c r="N82" s="35"/>
      <c r="O82" s="35"/>
      <c r="P82" s="35"/>
      <c r="Q82" s="35"/>
      <c r="R82" s="35"/>
      <c r="S82" s="35"/>
      <c r="T82" s="35"/>
      <c r="U82" s="35"/>
      <c r="V82" s="35"/>
      <c r="W82" s="35"/>
      <c r="X82" s="35"/>
      <c r="Y82" s="35"/>
      <c r="Z82" s="35"/>
      <c r="AA82" s="35"/>
    </row>
    <row r="83" spans="1:27" ht="12.75" outlineLevel="1">
      <c r="A83" s="18"/>
      <c r="B83" s="290" t="str">
        <f t="shared" si="12"/>
        <v>g</v>
      </c>
      <c r="C83" s="57"/>
      <c r="D83" s="63">
        <v>0</v>
      </c>
      <c r="E83" s="365">
        <f t="shared" si="13"/>
        <v>0</v>
      </c>
      <c r="F83" s="23">
        <v>0</v>
      </c>
      <c r="G83" s="26">
        <f t="shared" si="14"/>
        <v>0</v>
      </c>
      <c r="H83" s="8"/>
      <c r="I83" s="124"/>
      <c r="J83" s="35"/>
      <c r="K83" s="35"/>
      <c r="L83" s="35"/>
      <c r="M83" s="35"/>
      <c r="N83" s="35"/>
      <c r="O83" s="35"/>
      <c r="P83" s="35"/>
      <c r="Q83" s="35"/>
      <c r="R83" s="35"/>
      <c r="S83" s="35"/>
      <c r="T83" s="35"/>
      <c r="U83" s="35"/>
      <c r="V83" s="35"/>
      <c r="W83" s="35"/>
      <c r="X83" s="35"/>
      <c r="Y83" s="35"/>
      <c r="Z83" s="35"/>
      <c r="AA83" s="35"/>
    </row>
    <row r="84" spans="1:27" ht="12.75" outlineLevel="1">
      <c r="A84" s="18"/>
      <c r="B84" s="290" t="str">
        <f t="shared" si="12"/>
        <v>h</v>
      </c>
      <c r="C84" s="57"/>
      <c r="D84" s="63">
        <v>0</v>
      </c>
      <c r="E84" s="365">
        <f t="shared" si="13"/>
        <v>0</v>
      </c>
      <c r="F84" s="23">
        <v>0</v>
      </c>
      <c r="G84" s="26">
        <f t="shared" si="14"/>
        <v>0</v>
      </c>
      <c r="H84" s="8"/>
      <c r="I84" s="124"/>
      <c r="J84" s="35"/>
      <c r="K84" s="35"/>
      <c r="L84" s="35"/>
      <c r="M84" s="35"/>
      <c r="N84" s="35"/>
      <c r="O84" s="35"/>
      <c r="P84" s="35"/>
      <c r="Q84" s="35"/>
      <c r="R84" s="35"/>
      <c r="S84" s="35"/>
      <c r="T84" s="35"/>
      <c r="U84" s="35"/>
      <c r="V84" s="35"/>
      <c r="W84" s="35"/>
      <c r="X84" s="35"/>
      <c r="Y84" s="35"/>
      <c r="Z84" s="35"/>
      <c r="AA84" s="35"/>
    </row>
    <row r="85" spans="1:27" ht="12.75" outlineLevel="1">
      <c r="A85" s="18"/>
      <c r="B85" s="290" t="str">
        <f t="shared" si="12"/>
        <v>i</v>
      </c>
      <c r="C85" s="57"/>
      <c r="D85" s="63">
        <v>0</v>
      </c>
      <c r="E85" s="365">
        <f t="shared" si="13"/>
        <v>0</v>
      </c>
      <c r="F85" s="23">
        <v>0</v>
      </c>
      <c r="G85" s="26">
        <f t="shared" si="14"/>
        <v>0</v>
      </c>
      <c r="H85" s="8"/>
      <c r="I85" s="124"/>
      <c r="J85" s="35"/>
      <c r="K85" s="35"/>
      <c r="L85" s="35"/>
      <c r="M85" s="35"/>
      <c r="N85" s="35"/>
      <c r="O85" s="35"/>
      <c r="P85" s="35"/>
      <c r="Q85" s="35"/>
      <c r="R85" s="35"/>
      <c r="S85" s="35"/>
      <c r="T85" s="35"/>
      <c r="U85" s="35"/>
      <c r="V85" s="35"/>
      <c r="W85" s="35"/>
      <c r="X85" s="35"/>
      <c r="Y85" s="35"/>
      <c r="Z85" s="35"/>
      <c r="AA85" s="35"/>
    </row>
    <row r="86" spans="1:27" ht="12.75" outlineLevel="1">
      <c r="A86" s="18"/>
      <c r="B86" s="290" t="str">
        <f t="shared" si="12"/>
        <v>j</v>
      </c>
      <c r="C86" s="57"/>
      <c r="D86" s="63">
        <v>0</v>
      </c>
      <c r="E86" s="365">
        <f t="shared" si="13"/>
        <v>0</v>
      </c>
      <c r="F86" s="23">
        <v>0</v>
      </c>
      <c r="G86" s="26">
        <f t="shared" si="14"/>
        <v>0</v>
      </c>
      <c r="H86" s="8"/>
      <c r="I86" s="124"/>
      <c r="J86" s="35"/>
      <c r="K86" s="35"/>
      <c r="L86" s="35"/>
      <c r="M86" s="35"/>
      <c r="N86" s="35"/>
      <c r="O86" s="35"/>
      <c r="P86" s="35"/>
      <c r="Q86" s="35"/>
      <c r="R86" s="35"/>
      <c r="S86" s="35"/>
      <c r="T86" s="35"/>
      <c r="U86" s="35"/>
      <c r="V86" s="35"/>
      <c r="W86" s="35"/>
      <c r="X86" s="35"/>
      <c r="Y86" s="35"/>
      <c r="Z86" s="35"/>
      <c r="AA86" s="35"/>
    </row>
    <row r="87" spans="1:27" ht="12.75" outlineLevel="1">
      <c r="A87" s="18"/>
      <c r="B87" s="290" t="str">
        <f t="shared" si="12"/>
        <v>k</v>
      </c>
      <c r="C87" s="57"/>
      <c r="D87" s="63">
        <v>0</v>
      </c>
      <c r="E87" s="365">
        <f t="shared" si="13"/>
        <v>0</v>
      </c>
      <c r="F87" s="23">
        <v>0</v>
      </c>
      <c r="G87" s="26">
        <f t="shared" si="14"/>
        <v>0</v>
      </c>
      <c r="H87" s="8"/>
      <c r="I87" s="124"/>
      <c r="J87" s="35"/>
      <c r="K87" s="35"/>
      <c r="L87" s="35"/>
      <c r="M87" s="35"/>
      <c r="N87" s="35"/>
      <c r="O87" s="35"/>
      <c r="P87" s="35"/>
      <c r="Q87" s="35"/>
      <c r="R87" s="35"/>
      <c r="S87" s="35"/>
      <c r="T87" s="35"/>
      <c r="U87" s="35"/>
      <c r="V87" s="35"/>
      <c r="W87" s="35"/>
      <c r="X87" s="35"/>
      <c r="Y87" s="35"/>
      <c r="Z87" s="35"/>
      <c r="AA87" s="35"/>
    </row>
    <row r="88" spans="1:27" ht="12.75" outlineLevel="1">
      <c r="A88" s="18"/>
      <c r="B88" s="290" t="str">
        <f t="shared" si="12"/>
        <v>l</v>
      </c>
      <c r="C88" s="240"/>
      <c r="D88" s="63">
        <v>0</v>
      </c>
      <c r="E88" s="365">
        <f t="shared" si="13"/>
        <v>0</v>
      </c>
      <c r="F88" s="23">
        <v>0</v>
      </c>
      <c r="G88" s="26">
        <f t="shared" si="14"/>
        <v>0</v>
      </c>
      <c r="H88" s="8"/>
      <c r="I88" s="124"/>
      <c r="J88" s="35"/>
      <c r="K88" s="35"/>
      <c r="L88" s="35"/>
      <c r="M88" s="35"/>
      <c r="N88" s="35"/>
      <c r="O88" s="35"/>
      <c r="P88" s="35"/>
      <c r="Q88" s="35"/>
      <c r="R88" s="35"/>
      <c r="S88" s="35"/>
      <c r="T88" s="35"/>
      <c r="U88" s="35"/>
      <c r="V88" s="35"/>
      <c r="W88" s="35"/>
      <c r="X88" s="35"/>
      <c r="Y88" s="35"/>
      <c r="Z88" s="35"/>
      <c r="AA88" s="35"/>
    </row>
    <row r="89" spans="1:27" ht="12.75">
      <c r="A89" s="18"/>
      <c r="B89" s="288" t="str">
        <f>B76</f>
        <v>Recette 3, format 2</v>
      </c>
      <c r="C89" s="288" t="s">
        <v>0</v>
      </c>
      <c r="D89" s="260">
        <f>SUM(D77:D88)</f>
        <v>0</v>
      </c>
      <c r="E89" s="367">
        <f>SUM(E77:E88)</f>
        <v>0</v>
      </c>
      <c r="F89" s="244"/>
      <c r="G89" s="244">
        <f>SUM(G77:G88)</f>
        <v>0</v>
      </c>
      <c r="H89" s="8"/>
      <c r="I89" s="124"/>
      <c r="J89" s="35"/>
      <c r="K89" s="35"/>
      <c r="L89" s="35"/>
      <c r="M89" s="35"/>
      <c r="N89" s="35"/>
      <c r="O89" s="35"/>
      <c r="P89" s="35"/>
      <c r="Q89" s="35"/>
      <c r="R89" s="35"/>
      <c r="S89" s="35"/>
      <c r="T89" s="35"/>
      <c r="U89" s="35"/>
      <c r="V89" s="35"/>
      <c r="W89" s="35"/>
      <c r="X89" s="35"/>
      <c r="Y89" s="35"/>
      <c r="Z89" s="35"/>
      <c r="AA89" s="35"/>
    </row>
    <row r="90" spans="1:27" ht="13.5" thickBot="1">
      <c r="A90" s="14"/>
      <c r="B90" s="12"/>
      <c r="C90" s="12"/>
      <c r="D90" s="12"/>
      <c r="E90" s="12"/>
      <c r="F90" s="12"/>
      <c r="G90" s="12"/>
      <c r="H90" s="13"/>
      <c r="I90" s="124"/>
      <c r="J90" s="35"/>
      <c r="K90" s="35"/>
      <c r="L90" s="35"/>
      <c r="M90" s="35"/>
      <c r="N90" s="35"/>
      <c r="O90" s="35"/>
      <c r="P90" s="35"/>
      <c r="Q90" s="35"/>
      <c r="R90" s="35"/>
      <c r="S90" s="35"/>
      <c r="T90" s="35"/>
      <c r="U90" s="35"/>
      <c r="V90" s="35"/>
      <c r="W90" s="35"/>
      <c r="X90" s="35"/>
      <c r="Y90" s="35"/>
      <c r="Z90" s="35"/>
      <c r="AA90" s="35"/>
    </row>
    <row r="91" spans="1:27" ht="12.75">
      <c r="A91" s="35"/>
      <c r="B91" s="35"/>
      <c r="C91" s="35"/>
      <c r="D91" s="35"/>
      <c r="E91" s="35"/>
      <c r="F91" s="35"/>
      <c r="G91" s="35"/>
      <c r="H91" s="35"/>
      <c r="I91" s="124"/>
      <c r="J91" s="35"/>
      <c r="K91" s="35"/>
      <c r="L91" s="35"/>
      <c r="M91" s="35"/>
      <c r="N91" s="35"/>
      <c r="O91" s="35"/>
      <c r="P91" s="35"/>
      <c r="Q91" s="35"/>
      <c r="R91" s="35"/>
      <c r="S91" s="35"/>
      <c r="T91" s="35"/>
      <c r="U91" s="35"/>
      <c r="V91" s="35"/>
      <c r="W91" s="35"/>
      <c r="X91" s="35"/>
      <c r="Y91" s="35"/>
      <c r="Z91" s="35"/>
      <c r="AA91" s="35"/>
    </row>
    <row r="92" spans="1:27" ht="12.75">
      <c r="A92" s="35"/>
      <c r="B92" s="35"/>
      <c r="C92" s="35"/>
      <c r="D92" s="35"/>
      <c r="E92" s="35"/>
      <c r="F92" s="35"/>
      <c r="G92" s="35"/>
      <c r="H92" s="35"/>
      <c r="I92" s="124"/>
      <c r="J92" s="35"/>
      <c r="K92" s="35"/>
      <c r="L92" s="35"/>
      <c r="M92" s="35"/>
      <c r="N92" s="35"/>
      <c r="O92" s="35"/>
      <c r="P92" s="35"/>
      <c r="Q92" s="35"/>
      <c r="R92" s="35"/>
      <c r="S92" s="35"/>
      <c r="T92" s="35"/>
      <c r="U92" s="35"/>
      <c r="V92" s="35"/>
      <c r="W92" s="35"/>
      <c r="X92" s="35"/>
      <c r="Y92" s="35"/>
      <c r="Z92" s="35"/>
      <c r="AA92" s="35"/>
    </row>
    <row r="93" spans="1:27" ht="12.75">
      <c r="A93" s="35"/>
      <c r="B93" s="35"/>
      <c r="C93" s="35"/>
      <c r="D93" s="35"/>
      <c r="E93" s="35"/>
      <c r="F93" s="35"/>
      <c r="G93" s="35"/>
      <c r="H93" s="35"/>
      <c r="I93" s="124"/>
      <c r="J93" s="35"/>
      <c r="K93" s="35"/>
      <c r="L93" s="35"/>
      <c r="M93" s="35"/>
      <c r="N93" s="35"/>
      <c r="O93" s="35"/>
      <c r="P93" s="35"/>
      <c r="Q93" s="35"/>
      <c r="R93" s="35"/>
      <c r="S93" s="35"/>
      <c r="T93" s="35"/>
      <c r="U93" s="35"/>
      <c r="V93" s="35"/>
      <c r="W93" s="35"/>
      <c r="X93" s="35"/>
      <c r="Y93" s="35"/>
      <c r="Z93" s="35"/>
      <c r="AA93" s="35"/>
    </row>
    <row r="94" spans="1:27" ht="12.75">
      <c r="A94" s="35"/>
      <c r="B94" s="35"/>
      <c r="C94" s="35"/>
      <c r="D94" s="35"/>
      <c r="E94" s="35"/>
      <c r="F94" s="35"/>
      <c r="G94" s="35"/>
      <c r="H94" s="35"/>
      <c r="I94" s="124"/>
      <c r="J94" s="35"/>
      <c r="K94" s="35"/>
      <c r="L94" s="35"/>
      <c r="M94" s="35"/>
      <c r="N94" s="35"/>
      <c r="O94" s="35"/>
      <c r="P94" s="35"/>
      <c r="Q94" s="35"/>
      <c r="R94" s="35"/>
      <c r="S94" s="35"/>
      <c r="T94" s="35"/>
      <c r="U94" s="35"/>
      <c r="V94" s="35"/>
      <c r="W94" s="35"/>
      <c r="X94" s="35"/>
      <c r="Y94" s="35"/>
      <c r="Z94" s="35"/>
      <c r="AA94" s="35"/>
    </row>
    <row r="95" spans="1:27" ht="12.75">
      <c r="A95" s="35"/>
      <c r="B95" s="35"/>
      <c r="C95" s="35"/>
      <c r="D95" s="35"/>
      <c r="E95" s="35"/>
      <c r="F95" s="35"/>
      <c r="G95" s="35"/>
      <c r="H95" s="35"/>
      <c r="I95" s="124"/>
      <c r="J95" s="35"/>
      <c r="K95" s="35"/>
      <c r="L95" s="35"/>
      <c r="M95" s="35"/>
      <c r="N95" s="35"/>
      <c r="O95" s="35"/>
      <c r="P95" s="35"/>
      <c r="Q95" s="35"/>
      <c r="R95" s="35"/>
      <c r="S95" s="35"/>
      <c r="T95" s="35"/>
      <c r="U95" s="35"/>
      <c r="V95" s="35"/>
      <c r="W95" s="35"/>
      <c r="X95" s="35"/>
      <c r="Y95" s="35"/>
      <c r="Z95" s="35"/>
      <c r="AA95" s="35"/>
    </row>
    <row r="96" spans="1:27" ht="12.75">
      <c r="A96" s="35"/>
      <c r="B96" s="35"/>
      <c r="C96" s="35"/>
      <c r="D96" s="35"/>
      <c r="E96" s="35"/>
      <c r="F96" s="35"/>
      <c r="G96" s="35"/>
      <c r="H96" s="35"/>
      <c r="I96" s="124"/>
      <c r="J96" s="35"/>
      <c r="K96" s="35"/>
      <c r="L96" s="35"/>
      <c r="M96" s="35"/>
      <c r="N96" s="35"/>
      <c r="O96" s="35"/>
      <c r="P96" s="35"/>
      <c r="Q96" s="35"/>
      <c r="R96" s="35"/>
      <c r="S96" s="35"/>
      <c r="T96" s="35"/>
      <c r="U96" s="35"/>
      <c r="V96" s="35"/>
      <c r="W96" s="35"/>
      <c r="X96" s="35"/>
      <c r="Y96" s="35"/>
      <c r="Z96" s="35"/>
      <c r="AA96" s="35"/>
    </row>
    <row r="97" spans="1:27" ht="12.75">
      <c r="A97" s="35"/>
      <c r="B97" s="35"/>
      <c r="C97" s="35"/>
      <c r="D97" s="35"/>
      <c r="E97" s="35"/>
      <c r="F97" s="35"/>
      <c r="G97" s="35"/>
      <c r="H97" s="35"/>
      <c r="I97" s="124"/>
      <c r="J97" s="35"/>
      <c r="K97" s="35"/>
      <c r="L97" s="35"/>
      <c r="M97" s="35"/>
      <c r="N97" s="35"/>
      <c r="O97" s="35"/>
      <c r="P97" s="35"/>
      <c r="Q97" s="35"/>
      <c r="R97" s="35"/>
      <c r="S97" s="35"/>
      <c r="T97" s="35"/>
      <c r="U97" s="35"/>
      <c r="V97" s="35"/>
      <c r="W97" s="35"/>
      <c r="X97" s="35"/>
      <c r="Y97" s="35"/>
      <c r="Z97" s="35"/>
      <c r="AA97" s="35"/>
    </row>
    <row r="98" spans="1:27" ht="12.75">
      <c r="A98" s="35"/>
      <c r="B98" s="35"/>
      <c r="C98" s="35"/>
      <c r="D98" s="35"/>
      <c r="E98" s="35"/>
      <c r="F98" s="35"/>
      <c r="G98" s="35"/>
      <c r="H98" s="35"/>
      <c r="I98" s="124"/>
      <c r="J98" s="35"/>
      <c r="K98" s="35"/>
      <c r="L98" s="35"/>
      <c r="M98" s="35"/>
      <c r="N98" s="35"/>
      <c r="O98" s="35"/>
      <c r="P98" s="35"/>
      <c r="Q98" s="35"/>
      <c r="R98" s="35"/>
      <c r="S98" s="35"/>
      <c r="T98" s="35"/>
      <c r="U98" s="35"/>
      <c r="V98" s="35"/>
      <c r="W98" s="35"/>
      <c r="X98" s="35"/>
      <c r="Y98" s="35"/>
      <c r="Z98" s="35"/>
      <c r="AA98" s="35"/>
    </row>
    <row r="99" spans="1:27" ht="12.75">
      <c r="A99" s="35"/>
      <c r="B99" s="35"/>
      <c r="C99" s="35"/>
      <c r="D99" s="35"/>
      <c r="E99" s="35"/>
      <c r="F99" s="35"/>
      <c r="G99" s="35"/>
      <c r="H99" s="35"/>
      <c r="I99" s="124"/>
      <c r="J99" s="35"/>
      <c r="K99" s="35"/>
      <c r="L99" s="35"/>
      <c r="M99" s="35"/>
      <c r="N99" s="35"/>
      <c r="O99" s="35"/>
      <c r="P99" s="35"/>
      <c r="Q99" s="35"/>
      <c r="R99" s="35"/>
      <c r="S99" s="35"/>
      <c r="T99" s="35"/>
      <c r="U99" s="35"/>
      <c r="V99" s="35"/>
      <c r="W99" s="35"/>
      <c r="X99" s="35"/>
      <c r="Y99" s="35"/>
      <c r="Z99" s="35"/>
      <c r="AA99" s="35"/>
    </row>
    <row r="100" spans="1:27" ht="12.75">
      <c r="A100" s="35"/>
      <c r="B100" s="35"/>
      <c r="C100" s="35"/>
      <c r="D100" s="35"/>
      <c r="E100" s="35"/>
      <c r="F100" s="35"/>
      <c r="G100" s="35"/>
      <c r="H100" s="35"/>
      <c r="I100" s="124"/>
      <c r="J100" s="35"/>
      <c r="K100" s="35"/>
      <c r="L100" s="35"/>
      <c r="M100" s="35"/>
      <c r="N100" s="35"/>
      <c r="O100" s="35"/>
      <c r="P100" s="35"/>
      <c r="Q100" s="35"/>
      <c r="R100" s="35"/>
      <c r="S100" s="35"/>
      <c r="T100" s="35"/>
      <c r="U100" s="35"/>
      <c r="V100" s="35"/>
      <c r="W100" s="35"/>
      <c r="X100" s="35"/>
      <c r="Y100" s="35"/>
      <c r="Z100" s="35"/>
      <c r="AA100" s="35"/>
    </row>
    <row r="101" spans="1:27" ht="12.75">
      <c r="A101" s="35"/>
      <c r="B101" s="35"/>
      <c r="C101" s="35"/>
      <c r="D101" s="35"/>
      <c r="E101" s="35"/>
      <c r="F101" s="35"/>
      <c r="G101" s="35"/>
      <c r="H101" s="35"/>
      <c r="I101" s="124"/>
      <c r="J101" s="35"/>
      <c r="K101" s="35"/>
      <c r="L101" s="35"/>
      <c r="M101" s="35"/>
      <c r="N101" s="35"/>
      <c r="O101" s="35"/>
      <c r="P101" s="35"/>
      <c r="Q101" s="35"/>
      <c r="R101" s="35"/>
      <c r="S101" s="35"/>
      <c r="T101" s="35"/>
      <c r="U101" s="35"/>
      <c r="V101" s="35"/>
      <c r="W101" s="35"/>
      <c r="X101" s="35"/>
      <c r="Y101" s="35"/>
      <c r="Z101" s="35"/>
      <c r="AA101" s="35"/>
    </row>
    <row r="102" spans="1:27" ht="12.75">
      <c r="A102" s="35"/>
      <c r="B102" s="35"/>
      <c r="C102" s="35"/>
      <c r="D102" s="35"/>
      <c r="E102" s="35"/>
      <c r="F102" s="35"/>
      <c r="G102" s="35"/>
      <c r="H102" s="35"/>
      <c r="I102" s="124"/>
      <c r="J102" s="35"/>
      <c r="K102" s="35"/>
      <c r="L102" s="35"/>
      <c r="M102" s="35"/>
      <c r="N102" s="35"/>
      <c r="O102" s="35"/>
      <c r="P102" s="35"/>
      <c r="Q102" s="35"/>
      <c r="R102" s="35"/>
      <c r="S102" s="35"/>
      <c r="T102" s="35"/>
      <c r="U102" s="35"/>
      <c r="V102" s="35"/>
      <c r="W102" s="35"/>
      <c r="X102" s="35"/>
      <c r="Y102" s="35"/>
      <c r="Z102" s="35"/>
      <c r="AA102" s="35"/>
    </row>
    <row r="103" spans="1:27" ht="12.75">
      <c r="A103" s="35"/>
      <c r="B103" s="35"/>
      <c r="C103" s="35"/>
      <c r="D103" s="35"/>
      <c r="E103" s="35"/>
      <c r="F103" s="35"/>
      <c r="G103" s="35"/>
      <c r="H103" s="35"/>
      <c r="I103" s="124"/>
      <c r="J103" s="35"/>
      <c r="K103" s="35"/>
      <c r="L103" s="35"/>
      <c r="M103" s="35"/>
      <c r="N103" s="35"/>
      <c r="O103" s="35"/>
      <c r="P103" s="35"/>
      <c r="Q103" s="35"/>
      <c r="R103" s="35"/>
      <c r="S103" s="35"/>
      <c r="T103" s="35"/>
      <c r="U103" s="35"/>
      <c r="V103" s="35"/>
      <c r="W103" s="35"/>
      <c r="X103" s="35"/>
      <c r="Y103" s="35"/>
      <c r="Z103" s="35"/>
      <c r="AA103" s="35"/>
    </row>
    <row r="104" spans="1:27" ht="12.75">
      <c r="A104" s="35"/>
      <c r="B104" s="35"/>
      <c r="C104" s="35"/>
      <c r="D104" s="35"/>
      <c r="E104" s="35"/>
      <c r="F104" s="35"/>
      <c r="G104" s="35"/>
      <c r="H104" s="35"/>
      <c r="I104" s="124"/>
      <c r="J104" s="35"/>
      <c r="K104" s="35"/>
      <c r="L104" s="35"/>
      <c r="M104" s="35"/>
      <c r="N104" s="35"/>
      <c r="O104" s="35"/>
      <c r="P104" s="35"/>
      <c r="Q104" s="35"/>
      <c r="R104" s="35"/>
      <c r="S104" s="35"/>
      <c r="T104" s="35"/>
      <c r="U104" s="35"/>
      <c r="V104" s="35"/>
      <c r="W104" s="35"/>
      <c r="X104" s="35"/>
      <c r="Y104" s="35"/>
      <c r="Z104" s="35"/>
      <c r="AA104" s="35"/>
    </row>
    <row r="105" spans="1:27" ht="12.75">
      <c r="A105" s="35"/>
      <c r="B105" s="35"/>
      <c r="C105" s="35"/>
      <c r="D105" s="35"/>
      <c r="E105" s="35"/>
      <c r="F105" s="35"/>
      <c r="G105" s="35"/>
      <c r="H105" s="35"/>
      <c r="I105" s="124"/>
      <c r="J105" s="35"/>
      <c r="K105" s="35"/>
      <c r="L105" s="35"/>
      <c r="M105" s="35"/>
      <c r="N105" s="35"/>
      <c r="O105" s="35"/>
      <c r="P105" s="35"/>
      <c r="Q105" s="35"/>
      <c r="R105" s="35"/>
      <c r="S105" s="35"/>
      <c r="T105" s="35"/>
      <c r="U105" s="35"/>
      <c r="V105" s="35"/>
      <c r="W105" s="35"/>
      <c r="X105" s="35"/>
      <c r="Y105" s="35"/>
      <c r="Z105" s="35"/>
      <c r="AA105" s="35"/>
    </row>
    <row r="106" spans="1:27" ht="12.75">
      <c r="A106" s="35"/>
      <c r="B106" s="35"/>
      <c r="C106" s="35"/>
      <c r="D106" s="35"/>
      <c r="E106" s="35"/>
      <c r="F106" s="35"/>
      <c r="G106" s="35"/>
      <c r="H106" s="35"/>
      <c r="I106" s="124"/>
      <c r="J106" s="35"/>
      <c r="K106" s="35"/>
      <c r="L106" s="35"/>
      <c r="M106" s="35"/>
      <c r="N106" s="35"/>
      <c r="O106" s="35"/>
      <c r="P106" s="35"/>
      <c r="Q106" s="35"/>
      <c r="R106" s="35"/>
      <c r="S106" s="35"/>
      <c r="T106" s="35"/>
      <c r="U106" s="35"/>
      <c r="V106" s="35"/>
      <c r="W106" s="35"/>
      <c r="X106" s="35"/>
      <c r="Y106" s="35"/>
      <c r="Z106" s="35"/>
      <c r="AA106" s="35"/>
    </row>
    <row r="107" spans="1:27" ht="12.75">
      <c r="A107" s="35"/>
      <c r="B107" s="35"/>
      <c r="C107" s="35"/>
      <c r="D107" s="35"/>
      <c r="E107" s="35"/>
      <c r="F107" s="35"/>
      <c r="G107" s="35"/>
      <c r="H107" s="35"/>
      <c r="I107" s="124"/>
      <c r="J107" s="35"/>
      <c r="K107" s="35"/>
      <c r="L107" s="35"/>
      <c r="M107" s="35"/>
      <c r="N107" s="35"/>
      <c r="O107" s="35"/>
      <c r="P107" s="35"/>
      <c r="Q107" s="35"/>
      <c r="R107" s="35"/>
      <c r="S107" s="35"/>
      <c r="T107" s="35"/>
      <c r="U107" s="35"/>
      <c r="V107" s="35"/>
      <c r="W107" s="35"/>
      <c r="X107" s="35"/>
      <c r="Y107" s="35"/>
      <c r="Z107" s="35"/>
      <c r="AA107" s="35"/>
    </row>
    <row r="108" spans="1:27" ht="12.75">
      <c r="A108" s="35"/>
      <c r="B108" s="35"/>
      <c r="C108" s="35"/>
      <c r="D108" s="35"/>
      <c r="E108" s="35"/>
      <c r="F108" s="35"/>
      <c r="G108" s="35"/>
      <c r="H108" s="35"/>
      <c r="I108" s="124"/>
      <c r="J108" s="35"/>
      <c r="K108" s="35"/>
      <c r="L108" s="35"/>
      <c r="M108" s="35"/>
      <c r="N108" s="35"/>
      <c r="O108" s="35"/>
      <c r="P108" s="35"/>
      <c r="Q108" s="35"/>
      <c r="R108" s="35"/>
      <c r="S108" s="35"/>
      <c r="T108" s="35"/>
      <c r="U108" s="35"/>
      <c r="V108" s="35"/>
      <c r="W108" s="35"/>
      <c r="X108" s="35"/>
      <c r="Y108" s="35"/>
      <c r="Z108" s="35"/>
      <c r="AA108" s="35"/>
    </row>
    <row r="109" spans="1:27" ht="12.75">
      <c r="A109" s="35"/>
      <c r="B109" s="35"/>
      <c r="C109" s="35"/>
      <c r="D109" s="35"/>
      <c r="E109" s="35"/>
      <c r="F109" s="35"/>
      <c r="G109" s="35"/>
      <c r="H109" s="35"/>
      <c r="I109" s="124"/>
      <c r="J109" s="35"/>
      <c r="K109" s="35"/>
      <c r="L109" s="35"/>
      <c r="M109" s="35"/>
      <c r="N109" s="35"/>
      <c r="O109" s="35"/>
      <c r="P109" s="35"/>
      <c r="Q109" s="35"/>
      <c r="R109" s="35"/>
      <c r="S109" s="35"/>
      <c r="T109" s="35"/>
      <c r="U109" s="35"/>
      <c r="V109" s="35"/>
      <c r="W109" s="35"/>
      <c r="X109" s="35"/>
      <c r="Y109" s="35"/>
      <c r="Z109" s="35"/>
      <c r="AA109" s="35"/>
    </row>
    <row r="110" spans="1:27" ht="12.75">
      <c r="A110" s="35"/>
      <c r="B110" s="35"/>
      <c r="C110" s="35"/>
      <c r="D110" s="35"/>
      <c r="E110" s="35"/>
      <c r="F110" s="35"/>
      <c r="G110" s="35"/>
      <c r="H110" s="35"/>
      <c r="I110" s="124"/>
      <c r="J110" s="35"/>
      <c r="K110" s="35"/>
      <c r="L110" s="35"/>
      <c r="M110" s="35"/>
      <c r="N110" s="35"/>
      <c r="O110" s="35"/>
      <c r="P110" s="35"/>
      <c r="Q110" s="35"/>
      <c r="R110" s="35"/>
      <c r="S110" s="35"/>
      <c r="T110" s="35"/>
      <c r="U110" s="35"/>
      <c r="V110" s="35"/>
      <c r="W110" s="35"/>
      <c r="X110" s="35"/>
      <c r="Y110" s="35"/>
      <c r="Z110" s="35"/>
      <c r="AA110" s="35"/>
    </row>
    <row r="111" spans="1:27" ht="12.75">
      <c r="A111" s="35"/>
      <c r="B111" s="35"/>
      <c r="C111" s="35"/>
      <c r="D111" s="35"/>
      <c r="E111" s="35"/>
      <c r="F111" s="35"/>
      <c r="G111" s="35"/>
      <c r="H111" s="35"/>
      <c r="I111" s="124"/>
      <c r="J111" s="35"/>
      <c r="K111" s="35"/>
      <c r="L111" s="35"/>
      <c r="M111" s="35"/>
      <c r="N111" s="35"/>
      <c r="O111" s="35"/>
      <c r="P111" s="35"/>
      <c r="Q111" s="35"/>
      <c r="R111" s="35"/>
      <c r="S111" s="35"/>
      <c r="T111" s="35"/>
      <c r="U111" s="35"/>
      <c r="V111" s="35"/>
      <c r="W111" s="35"/>
      <c r="X111" s="35"/>
      <c r="Y111" s="35"/>
      <c r="Z111" s="35"/>
      <c r="AA111" s="35"/>
    </row>
    <row r="112" spans="1:27" ht="12.75">
      <c r="A112" s="35"/>
      <c r="B112" s="35"/>
      <c r="C112" s="35"/>
      <c r="D112" s="35"/>
      <c r="E112" s="35"/>
      <c r="F112" s="35"/>
      <c r="G112" s="35"/>
      <c r="H112" s="35"/>
      <c r="I112" s="124"/>
      <c r="J112" s="35"/>
      <c r="K112" s="35"/>
      <c r="L112" s="35"/>
      <c r="M112" s="35"/>
      <c r="N112" s="35"/>
      <c r="O112" s="35"/>
      <c r="P112" s="35"/>
      <c r="Q112" s="35"/>
      <c r="R112" s="35"/>
      <c r="S112" s="35"/>
      <c r="T112" s="35"/>
      <c r="U112" s="35"/>
      <c r="V112" s="35"/>
      <c r="W112" s="35"/>
      <c r="X112" s="35"/>
      <c r="Y112" s="35"/>
      <c r="Z112" s="35"/>
      <c r="AA112" s="35"/>
    </row>
    <row r="113" spans="1:27" ht="12.75">
      <c r="A113" s="35"/>
      <c r="B113" s="35"/>
      <c r="C113" s="35"/>
      <c r="D113" s="35"/>
      <c r="E113" s="35"/>
      <c r="F113" s="35"/>
      <c r="G113" s="35"/>
      <c r="H113" s="35"/>
      <c r="I113" s="124"/>
      <c r="J113" s="35"/>
      <c r="K113" s="35"/>
      <c r="L113" s="35"/>
      <c r="M113" s="35"/>
      <c r="N113" s="35"/>
      <c r="O113" s="35"/>
      <c r="P113" s="35"/>
      <c r="Q113" s="35"/>
      <c r="R113" s="35"/>
      <c r="S113" s="35"/>
      <c r="T113" s="35"/>
      <c r="U113" s="35"/>
      <c r="V113" s="35"/>
      <c r="W113" s="35"/>
      <c r="X113" s="35"/>
      <c r="Y113" s="35"/>
      <c r="Z113" s="35"/>
      <c r="AA113" s="35"/>
    </row>
    <row r="114" spans="1:27" ht="12.75">
      <c r="A114" s="35"/>
      <c r="B114" s="35"/>
      <c r="C114" s="35"/>
      <c r="D114" s="35"/>
      <c r="E114" s="35"/>
      <c r="F114" s="35"/>
      <c r="G114" s="35"/>
      <c r="H114" s="35"/>
      <c r="I114" s="124"/>
      <c r="J114" s="35"/>
      <c r="K114" s="35"/>
      <c r="L114" s="35"/>
      <c r="M114" s="35"/>
      <c r="N114" s="35"/>
      <c r="O114" s="35"/>
      <c r="P114" s="35"/>
      <c r="Q114" s="35"/>
      <c r="R114" s="35"/>
      <c r="S114" s="35"/>
      <c r="T114" s="35"/>
      <c r="U114" s="35"/>
      <c r="V114" s="35"/>
      <c r="W114" s="35"/>
      <c r="X114" s="35"/>
      <c r="Y114" s="35"/>
      <c r="Z114" s="35"/>
      <c r="AA114" s="35"/>
    </row>
    <row r="115" spans="1:27" ht="12.75">
      <c r="A115" s="35"/>
      <c r="B115" s="35"/>
      <c r="C115" s="35"/>
      <c r="D115" s="35"/>
      <c r="E115" s="35"/>
      <c r="F115" s="35"/>
      <c r="G115" s="35"/>
      <c r="H115" s="35"/>
      <c r="I115" s="124"/>
      <c r="J115" s="35"/>
      <c r="K115" s="35"/>
      <c r="L115" s="35"/>
      <c r="M115" s="35"/>
      <c r="N115" s="35"/>
      <c r="O115" s="35"/>
      <c r="P115" s="35"/>
      <c r="Q115" s="35"/>
      <c r="R115" s="35"/>
      <c r="S115" s="35"/>
      <c r="T115" s="35"/>
      <c r="U115" s="35"/>
      <c r="V115" s="35"/>
      <c r="W115" s="35"/>
      <c r="X115" s="35"/>
      <c r="Y115" s="35"/>
      <c r="Z115" s="35"/>
      <c r="AA115" s="35"/>
    </row>
    <row r="116" spans="1:27" ht="12.75">
      <c r="A116" s="35"/>
      <c r="B116" s="35"/>
      <c r="C116" s="35"/>
      <c r="D116" s="35"/>
      <c r="E116" s="35"/>
      <c r="F116" s="35"/>
      <c r="G116" s="35"/>
      <c r="H116" s="35"/>
      <c r="I116" s="124"/>
      <c r="J116" s="35"/>
      <c r="K116" s="35"/>
      <c r="L116" s="35"/>
      <c r="M116" s="35"/>
      <c r="N116" s="35"/>
      <c r="O116" s="35"/>
      <c r="P116" s="35"/>
      <c r="Q116" s="35"/>
      <c r="R116" s="35"/>
      <c r="S116" s="35"/>
      <c r="T116" s="35"/>
      <c r="U116" s="35"/>
      <c r="V116" s="35"/>
      <c r="W116" s="35"/>
      <c r="X116" s="35"/>
      <c r="Y116" s="35"/>
      <c r="Z116" s="35"/>
      <c r="AA116" s="35"/>
    </row>
    <row r="117" spans="1:27" ht="12.75">
      <c r="A117" s="35"/>
      <c r="B117" s="35"/>
      <c r="C117" s="35"/>
      <c r="D117" s="35"/>
      <c r="E117" s="35"/>
      <c r="F117" s="35"/>
      <c r="G117" s="35"/>
      <c r="H117" s="35"/>
      <c r="I117" s="124"/>
      <c r="J117" s="35"/>
      <c r="K117" s="35"/>
      <c r="L117" s="35"/>
      <c r="M117" s="35"/>
      <c r="N117" s="35"/>
      <c r="O117" s="35"/>
      <c r="P117" s="35"/>
      <c r="Q117" s="35"/>
      <c r="R117" s="35"/>
      <c r="S117" s="35"/>
      <c r="T117" s="35"/>
      <c r="U117" s="35"/>
      <c r="V117" s="35"/>
      <c r="W117" s="35"/>
      <c r="X117" s="35"/>
      <c r="Y117" s="35"/>
      <c r="Z117" s="35"/>
      <c r="AA117" s="35"/>
    </row>
  </sheetData>
  <sheetProtection/>
  <protectedRanges>
    <protectedRange password="CA99" sqref="F7:F18 B6 B20 F21:F32 B34:B46 C35:D46 F35:F46 B48 F49:F60 B62:B74 C63:D74 F63:F74 B76:B88 C77:D88 F77:F88 B49:D60 B21:D32 B7:D18" name="Range1"/>
  </protectedRange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W94"/>
  <sheetViews>
    <sheetView zoomScale="85" zoomScaleNormal="85" zoomScalePageLayoutView="0" workbookViewId="0" topLeftCell="A62">
      <selection activeCell="J71" sqref="J71:K71"/>
    </sheetView>
  </sheetViews>
  <sheetFormatPr defaultColWidth="9.140625" defaultRowHeight="15" customHeight="1"/>
  <cols>
    <col min="1" max="1" width="41.7109375" style="0" customWidth="1"/>
    <col min="2" max="2" width="20.7109375" style="0" customWidth="1"/>
    <col min="3" max="3" width="12.8515625" style="0" customWidth="1"/>
    <col min="4" max="4" width="12.421875" style="0" customWidth="1"/>
    <col min="5" max="5" width="15.7109375" style="0" customWidth="1"/>
    <col min="6" max="12" width="12.7109375" style="0" customWidth="1"/>
  </cols>
  <sheetData>
    <row r="1" spans="1:22" ht="19.5" customHeight="1">
      <c r="A1" s="121" t="str">
        <f>Guide!A1</f>
        <v>Outil d'établissement des coûts de transformation à la ferme fondé sur des recettes</v>
      </c>
      <c r="B1" s="36"/>
      <c r="C1" s="36"/>
      <c r="D1" s="37"/>
      <c r="E1" s="35"/>
      <c r="F1" s="52"/>
      <c r="G1" s="35"/>
      <c r="H1" s="35"/>
      <c r="I1" s="35"/>
      <c r="J1" s="35"/>
      <c r="K1" s="35"/>
      <c r="L1" s="35"/>
      <c r="M1" s="35"/>
      <c r="N1" s="35"/>
      <c r="O1" s="35"/>
      <c r="P1" s="35"/>
      <c r="Q1" s="35"/>
      <c r="R1" s="35"/>
      <c r="S1" s="35"/>
      <c r="T1" s="35"/>
      <c r="U1" s="35"/>
      <c r="V1" s="35"/>
    </row>
    <row r="2" spans="1:22" ht="19.5" customHeight="1">
      <c r="A2" s="34" t="s">
        <v>92</v>
      </c>
      <c r="B2" s="36"/>
      <c r="C2" s="36"/>
      <c r="D2" s="35"/>
      <c r="E2" s="37"/>
      <c r="F2" s="35"/>
      <c r="G2" s="52"/>
      <c r="H2" s="35"/>
      <c r="I2" s="52"/>
      <c r="J2" s="35"/>
      <c r="K2" s="35"/>
      <c r="L2" s="35"/>
      <c r="M2" s="35"/>
      <c r="N2" s="35"/>
      <c r="O2" s="35"/>
      <c r="P2" s="35"/>
      <c r="Q2" s="35"/>
      <c r="R2" s="35"/>
      <c r="S2" s="35"/>
      <c r="T2" s="35"/>
      <c r="U2" s="35"/>
      <c r="V2" s="35"/>
    </row>
    <row r="3" spans="1:22" ht="15" customHeight="1" thickBot="1">
      <c r="A3" s="35"/>
      <c r="B3" s="36"/>
      <c r="C3" s="36"/>
      <c r="D3" s="36"/>
      <c r="E3" s="36"/>
      <c r="F3" s="35"/>
      <c r="G3" s="52"/>
      <c r="H3" s="35"/>
      <c r="I3" s="52"/>
      <c r="J3" s="35"/>
      <c r="K3" s="52"/>
      <c r="L3" s="35"/>
      <c r="M3" s="35"/>
      <c r="N3" s="35"/>
      <c r="O3" s="35"/>
      <c r="P3" s="35"/>
      <c r="Q3" s="35"/>
      <c r="R3" s="35"/>
      <c r="S3" s="35"/>
      <c r="T3" s="35"/>
      <c r="U3" s="35"/>
      <c r="V3" s="35"/>
    </row>
    <row r="4" spans="1:22" ht="15" customHeight="1" thickBot="1">
      <c r="A4" s="86" t="s">
        <v>122</v>
      </c>
      <c r="B4" s="131" t="s">
        <v>96</v>
      </c>
      <c r="C4" s="102"/>
      <c r="D4" s="38"/>
      <c r="E4" s="38"/>
      <c r="F4" s="38"/>
      <c r="G4" s="35"/>
      <c r="H4" s="35"/>
      <c r="I4" s="35"/>
      <c r="J4" s="35"/>
      <c r="K4" s="35"/>
      <c r="L4" s="35"/>
      <c r="M4" s="35"/>
      <c r="N4" s="35"/>
      <c r="O4" s="35"/>
      <c r="P4" s="35"/>
      <c r="Q4" s="35"/>
      <c r="R4" s="35"/>
      <c r="S4" s="35"/>
      <c r="T4" s="35"/>
      <c r="U4" s="35"/>
      <c r="V4" s="35"/>
    </row>
    <row r="5" spans="1:22" ht="15" customHeight="1">
      <c r="A5" s="238" t="s">
        <v>93</v>
      </c>
      <c r="B5" s="348">
        <v>1</v>
      </c>
      <c r="C5" s="102"/>
      <c r="D5" s="38"/>
      <c r="E5" s="38"/>
      <c r="F5" s="38"/>
      <c r="G5" s="35"/>
      <c r="H5" s="35"/>
      <c r="I5" s="35"/>
      <c r="J5" s="35"/>
      <c r="K5" s="35"/>
      <c r="L5" s="35"/>
      <c r="M5" s="35"/>
      <c r="N5" s="35"/>
      <c r="O5" s="35"/>
      <c r="P5" s="35"/>
      <c r="Q5" s="35"/>
      <c r="R5" s="35"/>
      <c r="S5" s="35"/>
      <c r="T5" s="35"/>
      <c r="U5" s="35"/>
      <c r="V5" s="35"/>
    </row>
    <row r="6" spans="1:22" ht="15" customHeight="1">
      <c r="A6" s="239" t="s">
        <v>94</v>
      </c>
      <c r="B6" s="349">
        <v>2</v>
      </c>
      <c r="C6" s="102"/>
      <c r="D6" s="38"/>
      <c r="E6" s="38"/>
      <c r="F6" s="38"/>
      <c r="G6" s="35"/>
      <c r="H6" s="35"/>
      <c r="I6" s="35"/>
      <c r="J6" s="35"/>
      <c r="K6" s="35"/>
      <c r="L6" s="35"/>
      <c r="M6" s="35"/>
      <c r="N6" s="35"/>
      <c r="O6" s="35"/>
      <c r="P6" s="35"/>
      <c r="Q6" s="35"/>
      <c r="R6" s="35"/>
      <c r="S6" s="35"/>
      <c r="T6" s="35"/>
      <c r="U6" s="35"/>
      <c r="V6" s="35"/>
    </row>
    <row r="7" spans="1:22" ht="15" customHeight="1" thickBot="1">
      <c r="A7" s="347" t="s">
        <v>95</v>
      </c>
      <c r="B7" s="350">
        <v>3</v>
      </c>
      <c r="C7" s="102"/>
      <c r="D7" s="38"/>
      <c r="E7" s="38"/>
      <c r="F7" s="38"/>
      <c r="G7" s="35"/>
      <c r="H7" s="35"/>
      <c r="I7" s="35"/>
      <c r="J7" s="35"/>
      <c r="K7" s="35"/>
      <c r="L7" s="35"/>
      <c r="M7" s="35"/>
      <c r="N7" s="35"/>
      <c r="O7" s="35"/>
      <c r="P7" s="35"/>
      <c r="Q7" s="35"/>
      <c r="R7" s="35"/>
      <c r="S7" s="35"/>
      <c r="T7" s="35"/>
      <c r="U7" s="35"/>
      <c r="V7" s="35"/>
    </row>
    <row r="8" spans="1:21" ht="15" customHeight="1" thickBot="1">
      <c r="A8" s="35"/>
      <c r="B8" s="35"/>
      <c r="C8" s="35"/>
      <c r="D8" s="35"/>
      <c r="E8" s="35"/>
      <c r="F8" s="35"/>
      <c r="G8" s="35"/>
      <c r="H8" s="35"/>
      <c r="I8" s="35"/>
      <c r="J8" s="35"/>
      <c r="K8" s="35"/>
      <c r="L8" s="35"/>
      <c r="M8" s="35"/>
      <c r="N8" s="35"/>
      <c r="O8" s="35"/>
      <c r="P8" s="35"/>
      <c r="Q8" s="35"/>
      <c r="R8" s="35"/>
      <c r="S8" s="35"/>
      <c r="T8" s="35"/>
      <c r="U8" s="35"/>
    </row>
    <row r="9" spans="1:21" ht="15" customHeight="1" thickBot="1">
      <c r="A9" s="86" t="s">
        <v>116</v>
      </c>
      <c r="B9" s="424" t="s">
        <v>180</v>
      </c>
      <c r="C9" s="35"/>
      <c r="D9" s="35"/>
      <c r="E9" s="35"/>
      <c r="F9" s="35"/>
      <c r="G9" s="35"/>
      <c r="H9" s="35"/>
      <c r="I9" s="35"/>
      <c r="J9" s="35"/>
      <c r="K9" s="35"/>
      <c r="L9" s="35"/>
      <c r="M9" s="35"/>
      <c r="N9" s="35"/>
      <c r="O9" s="35"/>
      <c r="P9" s="35"/>
      <c r="Q9" s="35"/>
      <c r="R9" s="35"/>
      <c r="S9" s="35"/>
      <c r="T9" s="35"/>
      <c r="U9" s="35"/>
    </row>
    <row r="10" spans="1:21" ht="15" customHeight="1">
      <c r="A10" s="278" t="str">
        <f>A5</f>
        <v>Recette 1</v>
      </c>
      <c r="B10" s="203"/>
      <c r="C10" s="35"/>
      <c r="D10" s="35"/>
      <c r="E10" s="35"/>
      <c r="F10" s="35"/>
      <c r="G10" s="35"/>
      <c r="H10" s="35"/>
      <c r="I10" s="35"/>
      <c r="J10" s="35"/>
      <c r="K10" s="35"/>
      <c r="L10" s="35"/>
      <c r="M10" s="35"/>
      <c r="N10" s="35"/>
      <c r="O10" s="35"/>
      <c r="P10" s="35"/>
      <c r="Q10" s="35"/>
      <c r="R10" s="35"/>
      <c r="S10" s="35"/>
      <c r="T10" s="35"/>
      <c r="U10" s="35"/>
    </row>
    <row r="11" spans="1:21" ht="15" customHeight="1">
      <c r="A11" s="276" t="s">
        <v>97</v>
      </c>
      <c r="B11" s="187">
        <v>0</v>
      </c>
      <c r="C11" s="35"/>
      <c r="D11" s="35"/>
      <c r="E11" s="35"/>
      <c r="F11" s="35"/>
      <c r="G11" s="35"/>
      <c r="H11" s="35"/>
      <c r="I11" s="35"/>
      <c r="J11" s="35"/>
      <c r="K11" s="35"/>
      <c r="L11" s="35"/>
      <c r="M11" s="35"/>
      <c r="N11" s="35"/>
      <c r="O11" s="35"/>
      <c r="P11" s="35"/>
      <c r="Q11" s="35"/>
      <c r="R11" s="35"/>
      <c r="S11" s="35"/>
      <c r="T11" s="35"/>
      <c r="U11" s="35"/>
    </row>
    <row r="12" spans="1:21" ht="15" customHeight="1">
      <c r="A12" s="276" t="s">
        <v>98</v>
      </c>
      <c r="B12" s="187">
        <v>0</v>
      </c>
      <c r="C12" s="35"/>
      <c r="D12" s="35"/>
      <c r="E12" s="35"/>
      <c r="F12" s="35"/>
      <c r="G12" s="35"/>
      <c r="H12" s="35"/>
      <c r="I12" s="35"/>
      <c r="J12" s="35"/>
      <c r="K12" s="35"/>
      <c r="L12" s="35"/>
      <c r="M12" s="35"/>
      <c r="N12" s="35"/>
      <c r="O12" s="35"/>
      <c r="P12" s="35"/>
      <c r="Q12" s="35"/>
      <c r="R12" s="35"/>
      <c r="S12" s="35"/>
      <c r="T12" s="35"/>
      <c r="U12" s="35"/>
    </row>
    <row r="13" spans="1:21" ht="15" customHeight="1">
      <c r="A13" s="279" t="str">
        <f>A6</f>
        <v>Recette 2</v>
      </c>
      <c r="B13" s="187"/>
      <c r="C13" s="35"/>
      <c r="D13" s="35"/>
      <c r="E13" s="35"/>
      <c r="F13" s="35"/>
      <c r="G13" s="35"/>
      <c r="H13" s="35"/>
      <c r="I13" s="35"/>
      <c r="J13" s="35"/>
      <c r="K13" s="35"/>
      <c r="L13" s="35"/>
      <c r="M13" s="35"/>
      <c r="N13" s="35"/>
      <c r="O13" s="35"/>
      <c r="P13" s="35"/>
      <c r="Q13" s="35"/>
      <c r="R13" s="35"/>
      <c r="S13" s="35"/>
      <c r="T13" s="35"/>
      <c r="U13" s="35"/>
    </row>
    <row r="14" spans="1:21" ht="15" customHeight="1">
      <c r="A14" s="276" t="s">
        <v>97</v>
      </c>
      <c r="B14" s="187">
        <v>0</v>
      </c>
      <c r="C14" s="35"/>
      <c r="D14" s="35"/>
      <c r="E14" s="35"/>
      <c r="F14" s="35"/>
      <c r="G14" s="35"/>
      <c r="H14" s="35"/>
      <c r="I14" s="35"/>
      <c r="J14" s="35"/>
      <c r="K14" s="35"/>
      <c r="L14" s="35"/>
      <c r="M14" s="35"/>
      <c r="N14" s="35"/>
      <c r="O14" s="35"/>
      <c r="P14" s="35"/>
      <c r="Q14" s="35"/>
      <c r="R14" s="35"/>
      <c r="S14" s="35"/>
      <c r="T14" s="35"/>
      <c r="U14" s="35"/>
    </row>
    <row r="15" spans="1:21" ht="15" customHeight="1">
      <c r="A15" s="276" t="s">
        <v>98</v>
      </c>
      <c r="B15" s="187">
        <v>0</v>
      </c>
      <c r="C15" s="35"/>
      <c r="D15" s="35"/>
      <c r="E15" s="35"/>
      <c r="F15" s="35"/>
      <c r="G15" s="35"/>
      <c r="H15" s="35"/>
      <c r="I15" s="35"/>
      <c r="J15" s="35"/>
      <c r="K15" s="35"/>
      <c r="L15" s="35"/>
      <c r="M15" s="35"/>
      <c r="N15" s="35"/>
      <c r="O15" s="35"/>
      <c r="P15" s="35"/>
      <c r="Q15" s="35"/>
      <c r="R15" s="35"/>
      <c r="S15" s="35"/>
      <c r="T15" s="35"/>
      <c r="U15" s="35"/>
    </row>
    <row r="16" spans="1:21" ht="15" customHeight="1">
      <c r="A16" s="279" t="str">
        <f>A7</f>
        <v>Recette 3</v>
      </c>
      <c r="B16" s="187"/>
      <c r="C16" s="35"/>
      <c r="D16" s="35"/>
      <c r="E16" s="35"/>
      <c r="F16" s="35"/>
      <c r="G16" s="35"/>
      <c r="H16" s="35"/>
      <c r="I16" s="35"/>
      <c r="J16" s="35"/>
      <c r="K16" s="35"/>
      <c r="L16" s="35"/>
      <c r="M16" s="35"/>
      <c r="N16" s="35"/>
      <c r="O16" s="35"/>
      <c r="P16" s="35"/>
      <c r="Q16" s="35"/>
      <c r="R16" s="35"/>
      <c r="S16" s="35"/>
      <c r="T16" s="35"/>
      <c r="U16" s="35"/>
    </row>
    <row r="17" spans="1:21" ht="15" customHeight="1">
      <c r="A17" s="276" t="s">
        <v>97</v>
      </c>
      <c r="B17" s="187">
        <v>0</v>
      </c>
      <c r="C17" s="35"/>
      <c r="D17" s="35"/>
      <c r="E17" s="35"/>
      <c r="F17" s="35"/>
      <c r="G17" s="35"/>
      <c r="H17" s="35"/>
      <c r="I17" s="35"/>
      <c r="J17" s="35"/>
      <c r="K17" s="35"/>
      <c r="L17" s="35"/>
      <c r="M17" s="35"/>
      <c r="N17" s="35"/>
      <c r="O17" s="35"/>
      <c r="P17" s="35"/>
      <c r="Q17" s="35"/>
      <c r="R17" s="35"/>
      <c r="S17" s="35"/>
      <c r="T17" s="35"/>
      <c r="U17" s="35"/>
    </row>
    <row r="18" spans="1:21" ht="15" customHeight="1" thickBot="1">
      <c r="A18" s="277" t="s">
        <v>98</v>
      </c>
      <c r="B18" s="204">
        <v>0</v>
      </c>
      <c r="C18" s="35"/>
      <c r="D18" s="35"/>
      <c r="E18" s="35"/>
      <c r="F18" s="35"/>
      <c r="G18" s="35"/>
      <c r="H18" s="35"/>
      <c r="I18" s="35"/>
      <c r="J18" s="35"/>
      <c r="K18" s="35"/>
      <c r="L18" s="35"/>
      <c r="M18" s="35"/>
      <c r="N18" s="35"/>
      <c r="O18" s="35"/>
      <c r="P18" s="35"/>
      <c r="Q18" s="35"/>
      <c r="R18" s="35"/>
      <c r="S18" s="35"/>
      <c r="T18" s="35"/>
      <c r="U18" s="35"/>
    </row>
    <row r="19" spans="1:22" ht="15" customHeight="1">
      <c r="A19" s="35"/>
      <c r="B19" s="36"/>
      <c r="C19" s="36"/>
      <c r="D19" s="36"/>
      <c r="E19" s="36"/>
      <c r="F19" s="35"/>
      <c r="G19" s="52"/>
      <c r="H19" s="35"/>
      <c r="I19" s="52"/>
      <c r="J19" s="35"/>
      <c r="K19" s="52"/>
      <c r="L19" s="35"/>
      <c r="M19" s="35"/>
      <c r="N19" s="35"/>
      <c r="O19" s="35"/>
      <c r="P19" s="35"/>
      <c r="Q19" s="35"/>
      <c r="R19" s="35"/>
      <c r="S19" s="35"/>
      <c r="T19" s="35"/>
      <c r="U19" s="35"/>
      <c r="V19" s="35"/>
    </row>
    <row r="20" spans="1:22" ht="15" customHeight="1" thickBot="1">
      <c r="A20" s="35"/>
      <c r="B20" s="36"/>
      <c r="C20" s="36"/>
      <c r="D20" s="36"/>
      <c r="E20" s="36"/>
      <c r="F20" s="35"/>
      <c r="G20" s="52"/>
      <c r="H20" s="35"/>
      <c r="I20" s="52"/>
      <c r="J20" s="35"/>
      <c r="K20" s="35"/>
      <c r="L20" s="35"/>
      <c r="M20" s="35"/>
      <c r="N20" s="35"/>
      <c r="O20" s="35"/>
      <c r="P20" s="35"/>
      <c r="Q20" s="35"/>
      <c r="R20" s="35"/>
      <c r="S20" s="35"/>
      <c r="T20" s="35"/>
      <c r="U20" s="35"/>
      <c r="V20" s="35"/>
    </row>
    <row r="21" spans="1:22" ht="18.75" thickBot="1">
      <c r="A21" s="85" t="s">
        <v>117</v>
      </c>
      <c r="B21" s="35"/>
      <c r="C21" s="35"/>
      <c r="D21" s="35"/>
      <c r="E21" s="35"/>
      <c r="F21" s="35"/>
      <c r="G21" s="52"/>
      <c r="H21" s="35"/>
      <c r="I21" s="52"/>
      <c r="J21" s="52"/>
      <c r="K21" s="52"/>
      <c r="L21" s="35"/>
      <c r="M21" s="35"/>
      <c r="N21" s="35"/>
      <c r="O21" s="35"/>
      <c r="P21" s="35"/>
      <c r="Q21" s="35"/>
      <c r="R21" s="35"/>
      <c r="S21" s="35"/>
      <c r="T21" s="35"/>
      <c r="U21" s="35"/>
      <c r="V21" s="35"/>
    </row>
    <row r="22" spans="1:19" ht="30" customHeight="1">
      <c r="A22" s="119" t="s">
        <v>99</v>
      </c>
      <c r="B22" s="359" t="s">
        <v>118</v>
      </c>
      <c r="C22" s="360" t="s">
        <v>119</v>
      </c>
      <c r="D22" s="52"/>
      <c r="E22" s="35"/>
      <c r="F22" s="52"/>
      <c r="G22" s="52"/>
      <c r="H22" s="52"/>
      <c r="I22" s="35"/>
      <c r="J22" s="35"/>
      <c r="K22" s="35"/>
      <c r="L22" s="35"/>
      <c r="M22" s="35"/>
      <c r="N22" s="35"/>
      <c r="O22" s="35"/>
      <c r="P22" s="35"/>
      <c r="Q22" s="35"/>
      <c r="R22" s="35"/>
      <c r="S22" s="35"/>
    </row>
    <row r="23" spans="1:19" ht="15" customHeight="1">
      <c r="A23" s="239" t="s">
        <v>100</v>
      </c>
      <c r="B23" s="370" t="s">
        <v>115</v>
      </c>
      <c r="C23" s="371">
        <v>0</v>
      </c>
      <c r="D23" s="35"/>
      <c r="E23" s="35"/>
      <c r="F23" s="35"/>
      <c r="G23" s="35"/>
      <c r="H23" s="35"/>
      <c r="I23" s="35"/>
      <c r="J23" s="35"/>
      <c r="K23" s="35"/>
      <c r="L23" s="35"/>
      <c r="M23" s="35"/>
      <c r="N23" s="35"/>
      <c r="O23" s="35"/>
      <c r="P23" s="35"/>
      <c r="Q23" s="35"/>
      <c r="R23" s="35"/>
      <c r="S23" s="35"/>
    </row>
    <row r="24" spans="1:19" ht="15" customHeight="1">
      <c r="A24" s="239" t="s">
        <v>101</v>
      </c>
      <c r="B24" s="370" t="s">
        <v>115</v>
      </c>
      <c r="C24" s="371">
        <v>0</v>
      </c>
      <c r="D24" s="35"/>
      <c r="E24" s="35"/>
      <c r="F24" s="35"/>
      <c r="G24" s="35"/>
      <c r="H24" s="35"/>
      <c r="I24" s="35"/>
      <c r="J24" s="35"/>
      <c r="K24" s="35"/>
      <c r="L24" s="35"/>
      <c r="M24" s="35"/>
      <c r="N24" s="35"/>
      <c r="O24" s="35"/>
      <c r="P24" s="35"/>
      <c r="Q24" s="35"/>
      <c r="R24" s="35"/>
      <c r="S24" s="35"/>
    </row>
    <row r="25" spans="1:19" ht="15" customHeight="1">
      <c r="A25" s="239" t="s">
        <v>102</v>
      </c>
      <c r="B25" s="370" t="s">
        <v>115</v>
      </c>
      <c r="C25" s="371">
        <v>0</v>
      </c>
      <c r="D25" s="35"/>
      <c r="E25" s="35"/>
      <c r="F25" s="35"/>
      <c r="G25" s="35"/>
      <c r="H25" s="35"/>
      <c r="I25" s="35"/>
      <c r="J25" s="35"/>
      <c r="K25" s="35"/>
      <c r="L25" s="35"/>
      <c r="M25" s="35"/>
      <c r="N25" s="35"/>
      <c r="O25" s="35"/>
      <c r="P25" s="35"/>
      <c r="Q25" s="35"/>
      <c r="R25" s="35"/>
      <c r="S25" s="35"/>
    </row>
    <row r="26" spans="1:19" ht="15" customHeight="1">
      <c r="A26" s="239" t="s">
        <v>103</v>
      </c>
      <c r="B26" s="370" t="s">
        <v>115</v>
      </c>
      <c r="C26" s="371">
        <v>0</v>
      </c>
      <c r="D26" s="35"/>
      <c r="E26" s="35"/>
      <c r="F26" s="35"/>
      <c r="G26" s="35"/>
      <c r="H26" s="35"/>
      <c r="I26" s="35"/>
      <c r="J26" s="35"/>
      <c r="K26" s="35"/>
      <c r="L26" s="35"/>
      <c r="M26" s="35"/>
      <c r="N26" s="35"/>
      <c r="O26" s="35"/>
      <c r="P26" s="35"/>
      <c r="Q26" s="35"/>
      <c r="R26" s="35"/>
      <c r="S26" s="35"/>
    </row>
    <row r="27" spans="1:19" ht="15" customHeight="1">
      <c r="A27" s="239" t="s">
        <v>104</v>
      </c>
      <c r="B27" s="370" t="s">
        <v>115</v>
      </c>
      <c r="C27" s="371">
        <v>0</v>
      </c>
      <c r="D27" s="35"/>
      <c r="E27" s="35"/>
      <c r="F27" s="35"/>
      <c r="G27" s="35"/>
      <c r="H27" s="35"/>
      <c r="I27" s="35"/>
      <c r="J27" s="35"/>
      <c r="K27" s="35"/>
      <c r="L27" s="35"/>
      <c r="M27" s="35"/>
      <c r="N27" s="35"/>
      <c r="O27" s="35"/>
      <c r="P27" s="35"/>
      <c r="Q27" s="35"/>
      <c r="R27" s="35"/>
      <c r="S27" s="35"/>
    </row>
    <row r="28" spans="1:19" ht="15" customHeight="1">
      <c r="A28" s="239" t="s">
        <v>105</v>
      </c>
      <c r="B28" s="370" t="s">
        <v>115</v>
      </c>
      <c r="C28" s="371">
        <v>0</v>
      </c>
      <c r="D28" s="35"/>
      <c r="E28" s="35"/>
      <c r="F28" s="35"/>
      <c r="G28" s="35"/>
      <c r="H28" s="35"/>
      <c r="I28" s="35"/>
      <c r="J28" s="35"/>
      <c r="K28" s="35"/>
      <c r="L28" s="35"/>
      <c r="M28" s="35"/>
      <c r="N28" s="35"/>
      <c r="O28" s="35"/>
      <c r="P28" s="35"/>
      <c r="Q28" s="35"/>
      <c r="R28" s="35"/>
      <c r="S28" s="35"/>
    </row>
    <row r="29" spans="1:19" ht="15" customHeight="1">
      <c r="A29" s="239" t="s">
        <v>106</v>
      </c>
      <c r="B29" s="370" t="s">
        <v>115</v>
      </c>
      <c r="C29" s="371">
        <v>0</v>
      </c>
      <c r="D29" s="35"/>
      <c r="E29" s="35"/>
      <c r="F29" s="35"/>
      <c r="G29" s="35"/>
      <c r="H29" s="35"/>
      <c r="I29" s="35"/>
      <c r="J29" s="35"/>
      <c r="K29" s="35"/>
      <c r="L29" s="35"/>
      <c r="M29" s="35"/>
      <c r="N29" s="35"/>
      <c r="O29" s="35"/>
      <c r="P29" s="35"/>
      <c r="Q29" s="35"/>
      <c r="R29" s="35"/>
      <c r="S29" s="35"/>
    </row>
    <row r="30" spans="1:19" ht="15" customHeight="1">
      <c r="A30" s="239" t="s">
        <v>107</v>
      </c>
      <c r="B30" s="370" t="s">
        <v>115</v>
      </c>
      <c r="C30" s="371">
        <v>0</v>
      </c>
      <c r="D30" s="35"/>
      <c r="E30" s="35"/>
      <c r="F30" s="35"/>
      <c r="G30" s="35"/>
      <c r="H30" s="35"/>
      <c r="I30" s="35"/>
      <c r="J30" s="35"/>
      <c r="K30" s="35"/>
      <c r="L30" s="35"/>
      <c r="M30" s="35"/>
      <c r="N30" s="35"/>
      <c r="O30" s="35"/>
      <c r="P30" s="35"/>
      <c r="Q30" s="35"/>
      <c r="R30" s="35"/>
      <c r="S30" s="35"/>
    </row>
    <row r="31" spans="1:19" ht="15" customHeight="1">
      <c r="A31" s="239" t="s">
        <v>108</v>
      </c>
      <c r="B31" s="370" t="s">
        <v>115</v>
      </c>
      <c r="C31" s="371">
        <v>0</v>
      </c>
      <c r="D31" s="35"/>
      <c r="E31" s="35"/>
      <c r="F31" s="35"/>
      <c r="G31" s="35"/>
      <c r="H31" s="35"/>
      <c r="I31" s="35"/>
      <c r="J31" s="35"/>
      <c r="K31" s="35"/>
      <c r="L31" s="35"/>
      <c r="M31" s="35"/>
      <c r="N31" s="35"/>
      <c r="O31" s="35"/>
      <c r="P31" s="35"/>
      <c r="Q31" s="35"/>
      <c r="R31" s="35"/>
      <c r="S31" s="35"/>
    </row>
    <row r="32" spans="1:19" ht="15" customHeight="1">
      <c r="A32" s="239" t="s">
        <v>109</v>
      </c>
      <c r="B32" s="370" t="s">
        <v>115</v>
      </c>
      <c r="C32" s="371">
        <v>0</v>
      </c>
      <c r="D32" s="35"/>
      <c r="E32" s="35"/>
      <c r="F32" s="35"/>
      <c r="G32" s="35"/>
      <c r="H32" s="35"/>
      <c r="I32" s="35"/>
      <c r="J32" s="35"/>
      <c r="K32" s="35"/>
      <c r="L32" s="35"/>
      <c r="M32" s="35"/>
      <c r="N32" s="35"/>
      <c r="O32" s="35"/>
      <c r="P32" s="35"/>
      <c r="Q32" s="35"/>
      <c r="R32" s="35"/>
      <c r="S32" s="35"/>
    </row>
    <row r="33" spans="1:19" ht="15" customHeight="1">
      <c r="A33" s="239" t="s">
        <v>110</v>
      </c>
      <c r="B33" s="370" t="s">
        <v>115</v>
      </c>
      <c r="C33" s="371">
        <v>0</v>
      </c>
      <c r="D33" s="35"/>
      <c r="E33" s="35"/>
      <c r="F33" s="35"/>
      <c r="G33" s="35"/>
      <c r="H33" s="35"/>
      <c r="I33" s="35"/>
      <c r="J33" s="35"/>
      <c r="K33" s="35"/>
      <c r="L33" s="35"/>
      <c r="M33" s="35"/>
      <c r="N33" s="35"/>
      <c r="O33" s="35"/>
      <c r="P33" s="35"/>
      <c r="Q33" s="35"/>
      <c r="R33" s="35"/>
      <c r="S33" s="35"/>
    </row>
    <row r="34" spans="1:19" ht="15" customHeight="1">
      <c r="A34" s="239" t="s">
        <v>111</v>
      </c>
      <c r="B34" s="370" t="s">
        <v>115</v>
      </c>
      <c r="C34" s="371">
        <v>0</v>
      </c>
      <c r="D34" s="35"/>
      <c r="E34" s="35"/>
      <c r="F34" s="35"/>
      <c r="G34" s="35"/>
      <c r="H34" s="35"/>
      <c r="I34" s="35"/>
      <c r="J34" s="35"/>
      <c r="K34" s="35"/>
      <c r="L34" s="35"/>
      <c r="M34" s="35"/>
      <c r="N34" s="35"/>
      <c r="O34" s="35"/>
      <c r="P34" s="35"/>
      <c r="Q34" s="35"/>
      <c r="R34" s="35"/>
      <c r="S34" s="35"/>
    </row>
    <row r="35" spans="1:19" ht="15" customHeight="1">
      <c r="A35" s="239" t="s">
        <v>112</v>
      </c>
      <c r="B35" s="370" t="s">
        <v>115</v>
      </c>
      <c r="C35" s="371">
        <v>0</v>
      </c>
      <c r="D35" s="35"/>
      <c r="E35" s="35"/>
      <c r="F35" s="35"/>
      <c r="G35" s="35"/>
      <c r="H35" s="35"/>
      <c r="I35" s="35"/>
      <c r="J35" s="35"/>
      <c r="K35" s="35"/>
      <c r="L35" s="35"/>
      <c r="M35" s="35"/>
      <c r="N35" s="35"/>
      <c r="O35" s="35"/>
      <c r="P35" s="35"/>
      <c r="Q35" s="35"/>
      <c r="R35" s="35"/>
      <c r="S35" s="35"/>
    </row>
    <row r="36" spans="1:19" s="3" customFormat="1" ht="15" customHeight="1">
      <c r="A36" s="239" t="s">
        <v>113</v>
      </c>
      <c r="B36" s="370"/>
      <c r="C36" s="371">
        <v>0</v>
      </c>
      <c r="D36" s="35"/>
      <c r="E36" s="35"/>
      <c r="F36" s="35"/>
      <c r="G36" s="35"/>
      <c r="H36" s="35"/>
      <c r="I36" s="35"/>
      <c r="J36" s="35"/>
      <c r="K36" s="35"/>
      <c r="L36" s="35"/>
      <c r="M36" s="35"/>
      <c r="N36" s="35"/>
      <c r="O36" s="35"/>
      <c r="P36" s="35"/>
      <c r="Q36" s="35"/>
      <c r="R36" s="35"/>
      <c r="S36" s="35"/>
    </row>
    <row r="37" spans="1:19" ht="15" customHeight="1">
      <c r="A37" s="239" t="s">
        <v>114</v>
      </c>
      <c r="B37" s="370"/>
      <c r="C37" s="371">
        <v>0</v>
      </c>
      <c r="D37" s="35"/>
      <c r="E37" s="35"/>
      <c r="F37" s="35"/>
      <c r="G37" s="35"/>
      <c r="H37" s="35"/>
      <c r="I37" s="35"/>
      <c r="J37" s="35"/>
      <c r="K37" s="35"/>
      <c r="L37" s="35"/>
      <c r="M37" s="35"/>
      <c r="N37" s="35"/>
      <c r="O37" s="35"/>
      <c r="P37" s="35"/>
      <c r="Q37" s="35"/>
      <c r="R37" s="35"/>
      <c r="S37" s="35"/>
    </row>
    <row r="38" spans="1:19" ht="15" customHeight="1" thickBot="1">
      <c r="A38" s="19"/>
      <c r="B38" s="17"/>
      <c r="C38" s="130"/>
      <c r="D38" s="35"/>
      <c r="E38" s="35"/>
      <c r="F38" s="35"/>
      <c r="G38" s="35"/>
      <c r="H38" s="35"/>
      <c r="I38" s="35"/>
      <c r="J38" s="35"/>
      <c r="K38" s="35"/>
      <c r="L38" s="35"/>
      <c r="M38" s="35"/>
      <c r="N38" s="35"/>
      <c r="O38" s="35"/>
      <c r="P38" s="35"/>
      <c r="Q38" s="35"/>
      <c r="R38" s="35"/>
      <c r="S38" s="35"/>
    </row>
    <row r="39" spans="1:22" ht="15" customHeight="1" thickBot="1">
      <c r="A39" s="7"/>
      <c r="B39" s="128"/>
      <c r="C39" s="128"/>
      <c r="D39" s="2"/>
      <c r="E39" s="2"/>
      <c r="F39" s="2"/>
      <c r="G39" s="35"/>
      <c r="H39" s="35"/>
      <c r="I39" s="35"/>
      <c r="J39" s="35"/>
      <c r="K39" s="35"/>
      <c r="L39" s="35"/>
      <c r="M39" s="35"/>
      <c r="N39" s="35"/>
      <c r="O39" s="35"/>
      <c r="P39" s="35"/>
      <c r="Q39" s="35"/>
      <c r="R39" s="35"/>
      <c r="S39" s="35"/>
      <c r="T39" s="35"/>
      <c r="U39" s="35"/>
      <c r="V39" s="35"/>
    </row>
    <row r="40" spans="1:21" ht="36.75" thickBot="1">
      <c r="A40" s="405" t="s">
        <v>192</v>
      </c>
      <c r="B40" s="406" t="s">
        <v>193</v>
      </c>
      <c r="C40" s="77">
        <v>15</v>
      </c>
      <c r="D40" s="70"/>
      <c r="E40" s="71"/>
      <c r="F40" s="38"/>
      <c r="G40" s="35"/>
      <c r="H40" s="35"/>
      <c r="I40" s="35"/>
      <c r="J40" s="35"/>
      <c r="K40" s="35"/>
      <c r="L40" s="35"/>
      <c r="M40" s="35"/>
      <c r="N40" s="35"/>
      <c r="O40" s="35"/>
      <c r="P40" s="35"/>
      <c r="Q40" s="35"/>
      <c r="R40" s="35"/>
      <c r="S40" s="35"/>
      <c r="T40" s="35"/>
      <c r="U40" s="35"/>
    </row>
    <row r="41" spans="1:22" ht="26.25" thickBot="1">
      <c r="A41" s="132" t="s">
        <v>96</v>
      </c>
      <c r="B41" s="281" t="s">
        <v>181</v>
      </c>
      <c r="C41" s="407" t="s">
        <v>120</v>
      </c>
      <c r="D41" s="407" t="s">
        <v>194</v>
      </c>
      <c r="E41" s="133" t="s">
        <v>0</v>
      </c>
      <c r="F41" s="79"/>
      <c r="G41" s="38"/>
      <c r="H41" s="35"/>
      <c r="I41" s="35"/>
      <c r="J41" s="35"/>
      <c r="K41" s="35"/>
      <c r="L41" s="35"/>
      <c r="M41" s="35"/>
      <c r="N41" s="35"/>
      <c r="O41" s="35"/>
      <c r="P41" s="35"/>
      <c r="Q41" s="35"/>
      <c r="R41" s="35"/>
      <c r="S41" s="35"/>
      <c r="T41" s="35"/>
      <c r="U41" s="35"/>
      <c r="V41" s="35"/>
    </row>
    <row r="42" spans="1:21" s="65" customFormat="1" ht="12.75">
      <c r="A42" s="352" t="str">
        <f>A10</f>
        <v>Recette 1</v>
      </c>
      <c r="B42" s="353">
        <v>0</v>
      </c>
      <c r="C42" s="354">
        <v>0</v>
      </c>
      <c r="D42" s="355">
        <f>C$40*(B42/60)</f>
        <v>0</v>
      </c>
      <c r="E42" s="356">
        <f>SUM(C42:D42)</f>
        <v>0</v>
      </c>
      <c r="F42" s="80"/>
      <c r="G42" s="64"/>
      <c r="H42" s="64"/>
      <c r="I42" s="64"/>
      <c r="J42" s="64"/>
      <c r="K42" s="64"/>
      <c r="L42" s="64"/>
      <c r="M42" s="64"/>
      <c r="N42" s="64"/>
      <c r="O42" s="64"/>
      <c r="P42" s="64"/>
      <c r="Q42" s="64"/>
      <c r="R42" s="64"/>
      <c r="S42" s="64"/>
      <c r="T42" s="64"/>
      <c r="U42" s="64"/>
    </row>
    <row r="43" spans="1:21" ht="15" customHeight="1">
      <c r="A43" s="282" t="str">
        <f>A13</f>
        <v>Recette 2</v>
      </c>
      <c r="B43" s="280">
        <v>0</v>
      </c>
      <c r="C43" s="23">
        <v>0</v>
      </c>
      <c r="D43" s="26">
        <f>C$40*(B43/60)</f>
        <v>0</v>
      </c>
      <c r="E43" s="66">
        <f>SUM(C43:D43)</f>
        <v>0</v>
      </c>
      <c r="F43" s="80"/>
      <c r="G43" s="35"/>
      <c r="H43" s="35"/>
      <c r="I43" s="35"/>
      <c r="J43" s="35"/>
      <c r="K43" s="35"/>
      <c r="L43" s="35"/>
      <c r="M43" s="35"/>
      <c r="N43" s="35"/>
      <c r="O43" s="35"/>
      <c r="P43" s="35"/>
      <c r="Q43" s="35"/>
      <c r="R43" s="35"/>
      <c r="S43" s="35"/>
      <c r="T43" s="35"/>
      <c r="U43" s="35"/>
    </row>
    <row r="44" spans="1:21" ht="15" customHeight="1" thickBot="1">
      <c r="A44" s="357" t="str">
        <f>A16</f>
        <v>Recette 3</v>
      </c>
      <c r="B44" s="358">
        <v>0</v>
      </c>
      <c r="C44" s="67">
        <v>0</v>
      </c>
      <c r="D44" s="68">
        <f>C$40*(B44/60)</f>
        <v>0</v>
      </c>
      <c r="E44" s="69">
        <f>SUM(C44:D44)</f>
        <v>0</v>
      </c>
      <c r="F44" s="80"/>
      <c r="G44" s="35"/>
      <c r="H44" s="35"/>
      <c r="I44" s="35"/>
      <c r="J44" s="35"/>
      <c r="K44" s="35"/>
      <c r="L44" s="35"/>
      <c r="M44" s="35"/>
      <c r="N44" s="35"/>
      <c r="O44" s="35"/>
      <c r="P44" s="35"/>
      <c r="Q44" s="35"/>
      <c r="R44" s="35"/>
      <c r="S44" s="35"/>
      <c r="T44" s="35"/>
      <c r="U44" s="35"/>
    </row>
    <row r="45" spans="1:21" ht="15" customHeight="1" thickBot="1">
      <c r="A45" s="81"/>
      <c r="B45" s="38"/>
      <c r="C45" s="82"/>
      <c r="D45" s="82"/>
      <c r="E45" s="83"/>
      <c r="F45" s="83"/>
      <c r="G45" s="35"/>
      <c r="H45" s="35"/>
      <c r="I45" s="35"/>
      <c r="J45" s="35"/>
      <c r="K45" s="35"/>
      <c r="L45" s="35"/>
      <c r="M45" s="35"/>
      <c r="N45" s="35"/>
      <c r="O45" s="35"/>
      <c r="P45" s="35"/>
      <c r="Q45" s="35"/>
      <c r="R45" s="35"/>
      <c r="S45" s="35"/>
      <c r="T45" s="35"/>
      <c r="U45" s="35"/>
    </row>
    <row r="46" spans="1:23" ht="18.75" thickBot="1">
      <c r="A46" s="85" t="s">
        <v>121</v>
      </c>
      <c r="B46" s="39" t="s">
        <v>124</v>
      </c>
      <c r="C46" s="39"/>
      <c r="D46" s="73"/>
      <c r="E46" s="73"/>
      <c r="F46" s="73"/>
      <c r="G46" s="80"/>
      <c r="H46" s="80"/>
      <c r="I46" s="35"/>
      <c r="J46" s="35"/>
      <c r="K46" s="35"/>
      <c r="L46" s="35"/>
      <c r="M46" s="35"/>
      <c r="N46" s="35"/>
      <c r="O46" s="35"/>
      <c r="P46" s="35"/>
      <c r="Q46" s="35"/>
      <c r="R46" s="35"/>
      <c r="S46" s="35"/>
      <c r="T46" s="35"/>
      <c r="U46" s="35"/>
      <c r="V46" s="35"/>
      <c r="W46" s="35"/>
    </row>
    <row r="47" spans="1:23" ht="15" customHeight="1">
      <c r="A47" s="284" t="s">
        <v>123</v>
      </c>
      <c r="B47" s="285"/>
      <c r="C47" s="39"/>
      <c r="D47" s="73"/>
      <c r="E47" s="73"/>
      <c r="F47" s="73"/>
      <c r="G47" s="80"/>
      <c r="H47" s="80"/>
      <c r="I47" s="35"/>
      <c r="J47" s="35"/>
      <c r="K47" s="35"/>
      <c r="L47" s="35"/>
      <c r="M47" s="35"/>
      <c r="N47" s="35"/>
      <c r="O47" s="35"/>
      <c r="P47" s="35"/>
      <c r="Q47" s="35"/>
      <c r="R47" s="35"/>
      <c r="S47" s="35"/>
      <c r="T47" s="35"/>
      <c r="U47" s="35"/>
      <c r="V47" s="35"/>
      <c r="W47" s="35"/>
    </row>
    <row r="48" spans="1:22" ht="12.75">
      <c r="A48" s="232" t="s">
        <v>125</v>
      </c>
      <c r="B48" s="72">
        <v>0</v>
      </c>
      <c r="C48" s="38"/>
      <c r="D48" s="38"/>
      <c r="E48" s="38"/>
      <c r="F48" s="35"/>
      <c r="G48" s="35"/>
      <c r="H48" s="35"/>
      <c r="I48" s="35"/>
      <c r="J48" s="35"/>
      <c r="K48" s="35"/>
      <c r="L48" s="35"/>
      <c r="M48" s="35"/>
      <c r="N48" s="35"/>
      <c r="O48" s="35"/>
      <c r="P48" s="35"/>
      <c r="Q48" s="35"/>
      <c r="R48" s="35"/>
      <c r="S48" s="35"/>
      <c r="T48" s="35"/>
      <c r="U48" s="35"/>
      <c r="V48" s="35"/>
    </row>
    <row r="49" spans="1:21" ht="15" customHeight="1">
      <c r="A49" s="232" t="s">
        <v>182</v>
      </c>
      <c r="B49" s="72">
        <v>0</v>
      </c>
      <c r="C49" s="38"/>
      <c r="D49" s="38"/>
      <c r="E49" s="38"/>
      <c r="F49" s="35"/>
      <c r="G49" s="35"/>
      <c r="H49" s="35"/>
      <c r="I49" s="35"/>
      <c r="J49" s="35"/>
      <c r="K49" s="35"/>
      <c r="L49" s="35"/>
      <c r="M49" s="35"/>
      <c r="N49" s="35"/>
      <c r="O49" s="35"/>
      <c r="P49" s="35"/>
      <c r="Q49" s="35"/>
      <c r="R49" s="35"/>
      <c r="S49" s="35"/>
      <c r="T49" s="35"/>
      <c r="U49" s="35"/>
    </row>
    <row r="50" spans="1:21" ht="15" customHeight="1">
      <c r="A50" s="232" t="s">
        <v>183</v>
      </c>
      <c r="B50" s="72">
        <v>0</v>
      </c>
      <c r="C50" s="38"/>
      <c r="D50" s="38"/>
      <c r="E50" s="38"/>
      <c r="F50" s="35"/>
      <c r="G50" s="35"/>
      <c r="H50" s="35"/>
      <c r="I50" s="35"/>
      <c r="J50" s="35"/>
      <c r="K50" s="35"/>
      <c r="L50" s="35"/>
      <c r="M50" s="35"/>
      <c r="N50" s="35"/>
      <c r="O50" s="35"/>
      <c r="P50" s="35"/>
      <c r="Q50" s="35"/>
      <c r="R50" s="35"/>
      <c r="S50" s="35"/>
      <c r="T50" s="35"/>
      <c r="U50" s="35"/>
    </row>
    <row r="51" spans="1:21" ht="15" customHeight="1">
      <c r="A51" s="232" t="s">
        <v>184</v>
      </c>
      <c r="B51" s="72">
        <v>0</v>
      </c>
      <c r="C51" s="38"/>
      <c r="D51" s="38"/>
      <c r="E51" s="38"/>
      <c r="F51" s="35"/>
      <c r="G51" s="35"/>
      <c r="H51" s="35"/>
      <c r="I51" s="35"/>
      <c r="J51" s="35"/>
      <c r="K51" s="35"/>
      <c r="L51" s="35"/>
      <c r="M51" s="35"/>
      <c r="N51" s="35"/>
      <c r="O51" s="35"/>
      <c r="P51" s="35"/>
      <c r="Q51" s="35"/>
      <c r="R51" s="35"/>
      <c r="S51" s="35"/>
      <c r="T51" s="35"/>
      <c r="U51" s="35"/>
    </row>
    <row r="52" spans="1:21" ht="15" customHeight="1">
      <c r="A52" s="232" t="s">
        <v>185</v>
      </c>
      <c r="B52" s="72">
        <v>0</v>
      </c>
      <c r="C52" s="38"/>
      <c r="D52" s="38"/>
      <c r="E52" s="38"/>
      <c r="F52" s="35"/>
      <c r="G52" s="35"/>
      <c r="H52" s="35"/>
      <c r="I52" s="35"/>
      <c r="J52" s="35"/>
      <c r="K52" s="35"/>
      <c r="L52" s="35"/>
      <c r="M52" s="35"/>
      <c r="N52" s="35"/>
      <c r="O52" s="35"/>
      <c r="P52" s="35"/>
      <c r="Q52" s="35"/>
      <c r="R52" s="35"/>
      <c r="S52" s="35"/>
      <c r="T52" s="35"/>
      <c r="U52" s="35"/>
    </row>
    <row r="53" spans="1:21" ht="15" customHeight="1">
      <c r="A53" s="232" t="s">
        <v>186</v>
      </c>
      <c r="B53" s="72">
        <v>0</v>
      </c>
      <c r="C53" s="38"/>
      <c r="D53" s="38"/>
      <c r="E53" s="38"/>
      <c r="F53" s="35"/>
      <c r="G53" s="35"/>
      <c r="H53" s="35"/>
      <c r="I53" s="35"/>
      <c r="J53" s="35"/>
      <c r="K53" s="35"/>
      <c r="L53" s="35"/>
      <c r="M53" s="35"/>
      <c r="N53" s="35"/>
      <c r="O53" s="35"/>
      <c r="P53" s="35"/>
      <c r="Q53" s="35"/>
      <c r="R53" s="35"/>
      <c r="S53" s="35"/>
      <c r="T53" s="35"/>
      <c r="U53" s="35"/>
    </row>
    <row r="54" spans="1:21" ht="15" customHeight="1">
      <c r="A54" s="283" t="s">
        <v>126</v>
      </c>
      <c r="B54" s="72"/>
      <c r="C54" s="38"/>
      <c r="D54" s="38"/>
      <c r="E54" s="38"/>
      <c r="F54" s="35"/>
      <c r="G54" s="35"/>
      <c r="H54" s="35"/>
      <c r="I54" s="35"/>
      <c r="J54" s="35"/>
      <c r="K54" s="35"/>
      <c r="L54" s="35"/>
      <c r="M54" s="35"/>
      <c r="N54" s="35"/>
      <c r="O54" s="35"/>
      <c r="P54" s="35"/>
      <c r="Q54" s="35"/>
      <c r="R54" s="35"/>
      <c r="S54" s="35"/>
      <c r="T54" s="35"/>
      <c r="U54" s="35"/>
    </row>
    <row r="55" spans="1:21" ht="15" customHeight="1">
      <c r="A55" s="232" t="s">
        <v>127</v>
      </c>
      <c r="B55" s="72">
        <v>0</v>
      </c>
      <c r="C55" s="38"/>
      <c r="D55" s="38"/>
      <c r="E55" s="38"/>
      <c r="F55" s="35"/>
      <c r="G55" s="35"/>
      <c r="H55" s="35"/>
      <c r="I55" s="35"/>
      <c r="J55" s="35"/>
      <c r="K55" s="35"/>
      <c r="L55" s="35"/>
      <c r="M55" s="35"/>
      <c r="N55" s="35"/>
      <c r="O55" s="35"/>
      <c r="P55" s="35"/>
      <c r="Q55" s="35"/>
      <c r="R55" s="35"/>
      <c r="S55" s="35"/>
      <c r="T55" s="35"/>
      <c r="U55" s="35"/>
    </row>
    <row r="56" spans="1:21" ht="15" customHeight="1">
      <c r="A56" s="232" t="s">
        <v>187</v>
      </c>
      <c r="B56" s="72">
        <v>0</v>
      </c>
      <c r="C56" s="38"/>
      <c r="D56" s="38"/>
      <c r="E56" s="38"/>
      <c r="F56" s="35"/>
      <c r="G56" s="35"/>
      <c r="H56" s="35"/>
      <c r="I56" s="35"/>
      <c r="J56" s="35"/>
      <c r="K56" s="35"/>
      <c r="L56" s="35"/>
      <c r="M56" s="35"/>
      <c r="N56" s="35"/>
      <c r="O56" s="35"/>
      <c r="P56" s="35"/>
      <c r="Q56" s="35"/>
      <c r="R56" s="35"/>
      <c r="S56" s="35"/>
      <c r="T56" s="35"/>
      <c r="U56" s="35"/>
    </row>
    <row r="57" spans="1:21" ht="15" customHeight="1">
      <c r="A57" s="232" t="s">
        <v>188</v>
      </c>
      <c r="B57" s="72">
        <v>0</v>
      </c>
      <c r="C57" s="38"/>
      <c r="D57" s="38"/>
      <c r="E57" s="38"/>
      <c r="F57" s="35"/>
      <c r="G57" s="35"/>
      <c r="H57" s="35"/>
      <c r="I57" s="35"/>
      <c r="J57" s="35"/>
      <c r="K57" s="35"/>
      <c r="L57" s="35"/>
      <c r="M57" s="35"/>
      <c r="N57" s="35"/>
      <c r="O57" s="35"/>
      <c r="P57" s="35"/>
      <c r="Q57" s="35"/>
      <c r="R57" s="35"/>
      <c r="S57" s="35"/>
      <c r="T57" s="35"/>
      <c r="U57" s="35"/>
    </row>
    <row r="58" spans="1:21" ht="15" customHeight="1">
      <c r="A58" s="232" t="s">
        <v>189</v>
      </c>
      <c r="B58" s="72">
        <v>0</v>
      </c>
      <c r="C58" s="38"/>
      <c r="D58" s="38"/>
      <c r="E58" s="38"/>
      <c r="F58" s="35"/>
      <c r="G58" s="35"/>
      <c r="H58" s="35"/>
      <c r="I58" s="35"/>
      <c r="J58" s="35"/>
      <c r="K58" s="35"/>
      <c r="L58" s="35"/>
      <c r="M58" s="35"/>
      <c r="N58" s="35"/>
      <c r="O58" s="35"/>
      <c r="P58" s="35"/>
      <c r="Q58" s="35"/>
      <c r="R58" s="35"/>
      <c r="S58" s="35"/>
      <c r="T58" s="35"/>
      <c r="U58" s="35"/>
    </row>
    <row r="59" spans="1:21" ht="15" customHeight="1">
      <c r="A59" s="232" t="s">
        <v>190</v>
      </c>
      <c r="B59" s="72">
        <v>0</v>
      </c>
      <c r="C59" s="38"/>
      <c r="D59" s="38"/>
      <c r="E59" s="38"/>
      <c r="F59" s="35"/>
      <c r="G59" s="35"/>
      <c r="H59" s="35"/>
      <c r="I59" s="35"/>
      <c r="J59" s="35"/>
      <c r="K59" s="35"/>
      <c r="L59" s="35"/>
      <c r="M59" s="35"/>
      <c r="N59" s="35"/>
      <c r="O59" s="35"/>
      <c r="P59" s="35"/>
      <c r="Q59" s="35"/>
      <c r="R59" s="35"/>
      <c r="S59" s="35"/>
      <c r="T59" s="35"/>
      <c r="U59" s="35"/>
    </row>
    <row r="60" spans="1:21" ht="15" customHeight="1">
      <c r="A60" s="232" t="s">
        <v>191</v>
      </c>
      <c r="B60" s="72">
        <v>0</v>
      </c>
      <c r="C60" s="38"/>
      <c r="D60" s="38"/>
      <c r="E60" s="38"/>
      <c r="F60" s="35"/>
      <c r="G60" s="35"/>
      <c r="H60" s="35"/>
      <c r="I60" s="35"/>
      <c r="J60" s="35"/>
      <c r="K60" s="35"/>
      <c r="L60" s="35"/>
      <c r="M60" s="35"/>
      <c r="N60" s="35"/>
      <c r="O60" s="35"/>
      <c r="P60" s="35"/>
      <c r="Q60" s="35"/>
      <c r="R60" s="35"/>
      <c r="S60" s="35"/>
      <c r="T60" s="35"/>
      <c r="U60" s="35"/>
    </row>
    <row r="61" spans="1:21" ht="15" customHeight="1">
      <c r="A61" s="283" t="s">
        <v>128</v>
      </c>
      <c r="B61" s="72"/>
      <c r="C61" s="38"/>
      <c r="D61" s="38"/>
      <c r="E61" s="38"/>
      <c r="F61" s="35"/>
      <c r="G61" s="35"/>
      <c r="H61" s="35"/>
      <c r="I61" s="35"/>
      <c r="J61" s="35"/>
      <c r="K61" s="35"/>
      <c r="L61" s="35"/>
      <c r="M61" s="35"/>
      <c r="N61" s="35"/>
      <c r="O61" s="35"/>
      <c r="P61" s="35"/>
      <c r="Q61" s="35"/>
      <c r="R61" s="35"/>
      <c r="S61" s="35"/>
      <c r="T61" s="35"/>
      <c r="U61" s="35"/>
    </row>
    <row r="62" spans="1:21" ht="15" customHeight="1">
      <c r="A62" s="232" t="s">
        <v>130</v>
      </c>
      <c r="B62" s="72">
        <v>0</v>
      </c>
      <c r="C62" s="38"/>
      <c r="D62" s="38"/>
      <c r="E62" s="38"/>
      <c r="F62" s="35"/>
      <c r="G62" s="35"/>
      <c r="H62" s="35"/>
      <c r="I62" s="35"/>
      <c r="J62" s="35"/>
      <c r="K62" s="35"/>
      <c r="L62" s="35"/>
      <c r="M62" s="35"/>
      <c r="N62" s="35"/>
      <c r="O62" s="35"/>
      <c r="P62" s="35"/>
      <c r="Q62" s="35"/>
      <c r="R62" s="35"/>
      <c r="S62" s="35"/>
      <c r="T62" s="35"/>
      <c r="U62" s="35"/>
    </row>
    <row r="63" spans="1:21" ht="15" customHeight="1">
      <c r="A63" s="232" t="s">
        <v>131</v>
      </c>
      <c r="B63" s="72">
        <v>0</v>
      </c>
      <c r="C63" s="38"/>
      <c r="D63" s="38"/>
      <c r="E63" s="38"/>
      <c r="F63" s="35"/>
      <c r="G63" s="35"/>
      <c r="H63" s="35"/>
      <c r="I63" s="35"/>
      <c r="J63" s="35"/>
      <c r="K63" s="35"/>
      <c r="L63" s="35"/>
      <c r="M63" s="35"/>
      <c r="N63" s="35"/>
      <c r="O63" s="35"/>
      <c r="P63" s="35"/>
      <c r="Q63" s="35"/>
      <c r="R63" s="35"/>
      <c r="S63" s="35"/>
      <c r="T63" s="35"/>
      <c r="U63" s="35"/>
    </row>
    <row r="64" spans="1:21" ht="15" customHeight="1">
      <c r="A64" s="232" t="s">
        <v>132</v>
      </c>
      <c r="B64" s="72">
        <v>0</v>
      </c>
      <c r="C64" s="38"/>
      <c r="D64" s="38"/>
      <c r="E64" s="38"/>
      <c r="F64" s="35"/>
      <c r="G64" s="35"/>
      <c r="H64" s="35"/>
      <c r="I64" s="35"/>
      <c r="J64" s="35"/>
      <c r="K64" s="35"/>
      <c r="L64" s="35"/>
      <c r="M64" s="35"/>
      <c r="N64" s="35"/>
      <c r="O64" s="35"/>
      <c r="P64" s="35"/>
      <c r="Q64" s="35"/>
      <c r="R64" s="35"/>
      <c r="S64" s="35"/>
      <c r="T64" s="35"/>
      <c r="U64" s="35"/>
    </row>
    <row r="65" spans="1:21" ht="15" customHeight="1">
      <c r="A65" s="232" t="s">
        <v>133</v>
      </c>
      <c r="B65" s="72">
        <v>0</v>
      </c>
      <c r="C65" s="38"/>
      <c r="D65" s="38"/>
      <c r="E65" s="38"/>
      <c r="F65" s="35"/>
      <c r="G65" s="35"/>
      <c r="H65" s="35"/>
      <c r="I65" s="35"/>
      <c r="J65" s="35"/>
      <c r="K65" s="35"/>
      <c r="L65" s="35"/>
      <c r="M65" s="35"/>
      <c r="N65" s="35"/>
      <c r="O65" s="35"/>
      <c r="P65" s="35"/>
      <c r="Q65" s="35"/>
      <c r="R65" s="35"/>
      <c r="S65" s="35"/>
      <c r="T65" s="35"/>
      <c r="U65" s="35"/>
    </row>
    <row r="66" spans="1:21" ht="15" customHeight="1">
      <c r="A66" s="232" t="s">
        <v>134</v>
      </c>
      <c r="B66" s="72">
        <v>0</v>
      </c>
      <c r="C66" s="38"/>
      <c r="D66" s="38"/>
      <c r="E66" s="38"/>
      <c r="F66" s="35"/>
      <c r="G66" s="35"/>
      <c r="H66" s="35"/>
      <c r="I66" s="35"/>
      <c r="J66" s="35"/>
      <c r="K66" s="35"/>
      <c r="L66" s="35"/>
      <c r="M66" s="35"/>
      <c r="N66" s="35"/>
      <c r="O66" s="35"/>
      <c r="P66" s="35"/>
      <c r="Q66" s="35"/>
      <c r="R66" s="35"/>
      <c r="S66" s="35"/>
      <c r="T66" s="35"/>
      <c r="U66" s="35"/>
    </row>
    <row r="67" spans="1:21" ht="15" customHeight="1">
      <c r="A67" s="232" t="s">
        <v>129</v>
      </c>
      <c r="B67" s="72">
        <v>0</v>
      </c>
      <c r="C67" s="38"/>
      <c r="D67" s="38"/>
      <c r="E67" s="38"/>
      <c r="F67" s="35"/>
      <c r="G67" s="35"/>
      <c r="H67" s="35"/>
      <c r="I67" s="35"/>
      <c r="J67" s="35"/>
      <c r="K67" s="35"/>
      <c r="L67" s="35"/>
      <c r="M67" s="35"/>
      <c r="N67" s="35"/>
      <c r="O67" s="35"/>
      <c r="P67" s="35"/>
      <c r="Q67" s="35"/>
      <c r="R67" s="35"/>
      <c r="S67" s="35"/>
      <c r="T67" s="35"/>
      <c r="U67" s="35"/>
    </row>
    <row r="68" spans="1:21" ht="15" customHeight="1" thickBot="1">
      <c r="A68" s="16"/>
      <c r="B68" s="78"/>
      <c r="C68" s="38"/>
      <c r="D68" s="38"/>
      <c r="E68" s="38"/>
      <c r="F68" s="35"/>
      <c r="G68" s="35"/>
      <c r="H68" s="35"/>
      <c r="I68" s="35"/>
      <c r="J68" s="35"/>
      <c r="K68" s="35"/>
      <c r="L68" s="35"/>
      <c r="M68" s="35"/>
      <c r="N68" s="35"/>
      <c r="O68" s="35"/>
      <c r="P68" s="35"/>
      <c r="Q68" s="35"/>
      <c r="R68" s="35"/>
      <c r="S68" s="35"/>
      <c r="T68" s="35"/>
      <c r="U68" s="35"/>
    </row>
    <row r="69" spans="1:22" ht="15" customHeight="1">
      <c r="A69" s="35"/>
      <c r="B69" s="35"/>
      <c r="C69" s="35"/>
      <c r="D69" s="38"/>
      <c r="E69" s="38"/>
      <c r="F69" s="38"/>
      <c r="G69" s="35"/>
      <c r="H69" s="35"/>
      <c r="I69" s="35"/>
      <c r="J69" s="35"/>
      <c r="K69" s="35"/>
      <c r="L69" s="35"/>
      <c r="M69" s="35"/>
      <c r="N69" s="35"/>
      <c r="O69" s="35"/>
      <c r="P69" s="35"/>
      <c r="Q69" s="35"/>
      <c r="R69" s="35"/>
      <c r="S69" s="35"/>
      <c r="T69" s="35"/>
      <c r="U69" s="35"/>
      <c r="V69" s="35"/>
    </row>
    <row r="70" spans="1:22" ht="15" customHeight="1" thickBot="1">
      <c r="A70" s="35"/>
      <c r="B70" s="35"/>
      <c r="C70" s="35"/>
      <c r="D70" s="35"/>
      <c r="E70" s="35"/>
      <c r="F70" s="35"/>
      <c r="G70" s="38"/>
      <c r="H70" s="38"/>
      <c r="I70" s="35"/>
      <c r="J70" s="35"/>
      <c r="K70" s="35"/>
      <c r="L70" s="35"/>
      <c r="M70" s="35"/>
      <c r="N70" s="35"/>
      <c r="O70" s="35"/>
      <c r="P70" s="35"/>
      <c r="Q70" s="35"/>
      <c r="R70" s="35"/>
      <c r="S70" s="35"/>
      <c r="T70" s="35"/>
      <c r="U70" s="35"/>
      <c r="V70" s="35"/>
    </row>
    <row r="71" spans="1:22" ht="18.75" thickBot="1">
      <c r="A71" s="351" t="s">
        <v>135</v>
      </c>
      <c r="B71" s="20"/>
      <c r="C71" s="20"/>
      <c r="D71" s="20"/>
      <c r="E71" s="313"/>
      <c r="F71" s="430" t="str">
        <f>A5</f>
        <v>Recette 1</v>
      </c>
      <c r="G71" s="431"/>
      <c r="H71" s="430" t="str">
        <f>A6</f>
        <v>Recette 2</v>
      </c>
      <c r="I71" s="431"/>
      <c r="J71" s="430" t="str">
        <f>A7</f>
        <v>Recette 3</v>
      </c>
      <c r="K71" s="431"/>
      <c r="L71" s="314"/>
      <c r="M71" s="35"/>
      <c r="N71" s="35"/>
      <c r="O71" s="35"/>
      <c r="P71" s="35"/>
      <c r="Q71" s="35"/>
      <c r="R71" s="35"/>
      <c r="S71" s="35"/>
      <c r="T71" s="35"/>
      <c r="U71" s="35"/>
      <c r="V71" s="35"/>
    </row>
    <row r="72" spans="1:22" ht="27.75" customHeight="1">
      <c r="A72" s="408" t="s">
        <v>136</v>
      </c>
      <c r="B72" s="409" t="s">
        <v>138</v>
      </c>
      <c r="C72" s="410" t="s">
        <v>139</v>
      </c>
      <c r="D72" s="411" t="s">
        <v>140</v>
      </c>
      <c r="E72" s="412" t="s">
        <v>141</v>
      </c>
      <c r="F72" s="408" t="s">
        <v>142</v>
      </c>
      <c r="G72" s="413" t="s">
        <v>143</v>
      </c>
      <c r="H72" s="408" t="s">
        <v>142</v>
      </c>
      <c r="I72" s="413" t="s">
        <v>143</v>
      </c>
      <c r="J72" s="414" t="s">
        <v>142</v>
      </c>
      <c r="K72" s="415" t="s">
        <v>143</v>
      </c>
      <c r="L72" s="412" t="s">
        <v>144</v>
      </c>
      <c r="M72" s="35"/>
      <c r="N72" s="35"/>
      <c r="O72" s="35"/>
      <c r="P72" s="35"/>
      <c r="Q72" s="35"/>
      <c r="R72" s="35"/>
      <c r="S72" s="35"/>
      <c r="T72" s="35"/>
      <c r="U72" s="35"/>
      <c r="V72" s="35"/>
    </row>
    <row r="73" spans="1:22" ht="15" customHeight="1">
      <c r="A73" s="333" t="s">
        <v>137</v>
      </c>
      <c r="B73" s="23">
        <v>0</v>
      </c>
      <c r="C73" s="63"/>
      <c r="D73" s="316"/>
      <c r="E73" s="317">
        <f>_xlfn.IFERROR(B73/C73+(B73/2)*D73,0)</f>
        <v>0</v>
      </c>
      <c r="F73" s="318">
        <v>1</v>
      </c>
      <c r="G73" s="319">
        <f>F73*$E73</f>
        <v>0</v>
      </c>
      <c r="H73" s="318">
        <v>0</v>
      </c>
      <c r="I73" s="319">
        <f>H73*$E73</f>
        <v>0</v>
      </c>
      <c r="J73" s="320">
        <v>0</v>
      </c>
      <c r="K73" s="27">
        <f>J73*$E73</f>
        <v>0</v>
      </c>
      <c r="L73" s="321">
        <f>F73+H73+J73</f>
        <v>1</v>
      </c>
      <c r="M73" s="35"/>
      <c r="N73" s="35"/>
      <c r="O73" s="35"/>
      <c r="P73" s="35"/>
      <c r="Q73" s="35"/>
      <c r="R73" s="35"/>
      <c r="S73" s="35"/>
      <c r="T73" s="35"/>
      <c r="U73" s="35"/>
      <c r="V73" s="35"/>
    </row>
    <row r="74" spans="1:22" ht="15" customHeight="1">
      <c r="A74" s="315"/>
      <c r="B74" s="23"/>
      <c r="C74" s="63"/>
      <c r="D74" s="63"/>
      <c r="E74" s="317">
        <f>_xlfn.IFERROR(B74/C74+(B74/2)*D74,0)</f>
        <v>0</v>
      </c>
      <c r="F74" s="318">
        <v>1</v>
      </c>
      <c r="G74" s="319">
        <f aca="true" t="shared" si="0" ref="G74:G84">F74*$E74</f>
        <v>0</v>
      </c>
      <c r="H74" s="318"/>
      <c r="I74" s="319">
        <f aca="true" t="shared" si="1" ref="I74:I84">H74*$E74</f>
        <v>0</v>
      </c>
      <c r="J74" s="320"/>
      <c r="K74" s="27">
        <f aca="true" t="shared" si="2" ref="K74:K84">J74*$E74</f>
        <v>0</v>
      </c>
      <c r="L74" s="321">
        <f aca="true" t="shared" si="3" ref="L74:L84">F74+H74+J74</f>
        <v>1</v>
      </c>
      <c r="M74" s="35"/>
      <c r="N74" s="35"/>
      <c r="O74" s="35"/>
      <c r="P74" s="35"/>
      <c r="Q74" s="35"/>
      <c r="R74" s="35"/>
      <c r="S74" s="35"/>
      <c r="T74" s="35"/>
      <c r="U74" s="35"/>
      <c r="V74" s="35"/>
    </row>
    <row r="75" spans="1:22" ht="15" customHeight="1">
      <c r="A75" s="315"/>
      <c r="B75" s="23"/>
      <c r="C75" s="63"/>
      <c r="D75" s="63"/>
      <c r="E75" s="317">
        <f aca="true" t="shared" si="4" ref="E75:E84">_xlfn.IFERROR(B75/C75+(B75/2)*D75,0)</f>
        <v>0</v>
      </c>
      <c r="F75" s="318">
        <v>1</v>
      </c>
      <c r="G75" s="319">
        <f t="shared" si="0"/>
        <v>0</v>
      </c>
      <c r="H75" s="318"/>
      <c r="I75" s="319">
        <f t="shared" si="1"/>
        <v>0</v>
      </c>
      <c r="J75" s="320"/>
      <c r="K75" s="27">
        <f t="shared" si="2"/>
        <v>0</v>
      </c>
      <c r="L75" s="321">
        <f t="shared" si="3"/>
        <v>1</v>
      </c>
      <c r="M75" s="35"/>
      <c r="N75" s="35"/>
      <c r="O75" s="35"/>
      <c r="P75" s="35"/>
      <c r="Q75" s="35"/>
      <c r="R75" s="35"/>
      <c r="S75" s="35"/>
      <c r="T75" s="35"/>
      <c r="U75" s="35"/>
      <c r="V75" s="35"/>
    </row>
    <row r="76" spans="1:22" ht="15" customHeight="1">
      <c r="A76" s="315"/>
      <c r="B76" s="23"/>
      <c r="C76" s="63"/>
      <c r="D76" s="63"/>
      <c r="E76" s="317">
        <f t="shared" si="4"/>
        <v>0</v>
      </c>
      <c r="F76" s="318">
        <v>1</v>
      </c>
      <c r="G76" s="319">
        <f t="shared" si="0"/>
        <v>0</v>
      </c>
      <c r="H76" s="318"/>
      <c r="I76" s="319">
        <f t="shared" si="1"/>
        <v>0</v>
      </c>
      <c r="J76" s="320"/>
      <c r="K76" s="27">
        <f t="shared" si="2"/>
        <v>0</v>
      </c>
      <c r="L76" s="321">
        <f t="shared" si="3"/>
        <v>1</v>
      </c>
      <c r="M76" s="35"/>
      <c r="N76" s="35"/>
      <c r="O76" s="35"/>
      <c r="P76" s="35"/>
      <c r="Q76" s="35"/>
      <c r="R76" s="35"/>
      <c r="S76" s="35"/>
      <c r="T76" s="35"/>
      <c r="U76" s="35"/>
      <c r="V76" s="35"/>
    </row>
    <row r="77" spans="1:22" ht="15" customHeight="1">
      <c r="A77" s="315"/>
      <c r="B77" s="23"/>
      <c r="C77" s="63"/>
      <c r="D77" s="63"/>
      <c r="E77" s="317">
        <f t="shared" si="4"/>
        <v>0</v>
      </c>
      <c r="F77" s="318">
        <v>1</v>
      </c>
      <c r="G77" s="319">
        <f t="shared" si="0"/>
        <v>0</v>
      </c>
      <c r="H77" s="318"/>
      <c r="I77" s="319">
        <f t="shared" si="1"/>
        <v>0</v>
      </c>
      <c r="J77" s="320"/>
      <c r="K77" s="27">
        <f t="shared" si="2"/>
        <v>0</v>
      </c>
      <c r="L77" s="321">
        <f t="shared" si="3"/>
        <v>1</v>
      </c>
      <c r="M77" s="35"/>
      <c r="N77" s="35"/>
      <c r="O77" s="35"/>
      <c r="P77" s="35"/>
      <c r="Q77" s="35"/>
      <c r="R77" s="35"/>
      <c r="S77" s="35"/>
      <c r="T77" s="35"/>
      <c r="U77" s="35"/>
      <c r="V77" s="35"/>
    </row>
    <row r="78" spans="1:22" ht="15" customHeight="1">
      <c r="A78" s="315"/>
      <c r="B78" s="23"/>
      <c r="C78" s="63"/>
      <c r="D78" s="63"/>
      <c r="E78" s="317">
        <f t="shared" si="4"/>
        <v>0</v>
      </c>
      <c r="F78" s="318">
        <v>1</v>
      </c>
      <c r="G78" s="319">
        <f t="shared" si="0"/>
        <v>0</v>
      </c>
      <c r="H78" s="318"/>
      <c r="I78" s="319">
        <f t="shared" si="1"/>
        <v>0</v>
      </c>
      <c r="J78" s="320"/>
      <c r="K78" s="27">
        <f t="shared" si="2"/>
        <v>0</v>
      </c>
      <c r="L78" s="321">
        <f t="shared" si="3"/>
        <v>1</v>
      </c>
      <c r="M78" s="35"/>
      <c r="N78" s="35"/>
      <c r="O78" s="35"/>
      <c r="P78" s="35"/>
      <c r="Q78" s="35"/>
      <c r="R78" s="35"/>
      <c r="S78" s="35"/>
      <c r="T78" s="35"/>
      <c r="U78" s="35"/>
      <c r="V78" s="35"/>
    </row>
    <row r="79" spans="1:22" ht="15" customHeight="1">
      <c r="A79" s="315"/>
      <c r="B79" s="23"/>
      <c r="C79" s="63"/>
      <c r="D79" s="63"/>
      <c r="E79" s="317">
        <f t="shared" si="4"/>
        <v>0</v>
      </c>
      <c r="F79" s="318">
        <v>1</v>
      </c>
      <c r="G79" s="319">
        <f t="shared" si="0"/>
        <v>0</v>
      </c>
      <c r="H79" s="318"/>
      <c r="I79" s="319">
        <f t="shared" si="1"/>
        <v>0</v>
      </c>
      <c r="J79" s="320"/>
      <c r="K79" s="27">
        <f t="shared" si="2"/>
        <v>0</v>
      </c>
      <c r="L79" s="321">
        <f t="shared" si="3"/>
        <v>1</v>
      </c>
      <c r="M79" s="35"/>
      <c r="N79" s="35"/>
      <c r="O79" s="35"/>
      <c r="P79" s="35"/>
      <c r="Q79" s="35"/>
      <c r="R79" s="35"/>
      <c r="S79" s="35"/>
      <c r="T79" s="35"/>
      <c r="U79" s="35"/>
      <c r="V79" s="35"/>
    </row>
    <row r="80" spans="1:22" ht="15" customHeight="1">
      <c r="A80" s="315"/>
      <c r="B80" s="23"/>
      <c r="C80" s="63"/>
      <c r="D80" s="63"/>
      <c r="E80" s="317">
        <f t="shared" si="4"/>
        <v>0</v>
      </c>
      <c r="F80" s="318">
        <v>1</v>
      </c>
      <c r="G80" s="319">
        <f t="shared" si="0"/>
        <v>0</v>
      </c>
      <c r="H80" s="318"/>
      <c r="I80" s="319">
        <f t="shared" si="1"/>
        <v>0</v>
      </c>
      <c r="J80" s="320"/>
      <c r="K80" s="27">
        <f t="shared" si="2"/>
        <v>0</v>
      </c>
      <c r="L80" s="321">
        <f t="shared" si="3"/>
        <v>1</v>
      </c>
      <c r="M80" s="35"/>
      <c r="N80" s="35"/>
      <c r="O80" s="35"/>
      <c r="P80" s="35"/>
      <c r="Q80" s="35"/>
      <c r="R80" s="35"/>
      <c r="S80" s="35"/>
      <c r="T80" s="35"/>
      <c r="U80" s="35"/>
      <c r="V80" s="35"/>
    </row>
    <row r="81" spans="1:22" ht="15" customHeight="1">
      <c r="A81" s="315"/>
      <c r="B81" s="23"/>
      <c r="C81" s="63"/>
      <c r="D81" s="63"/>
      <c r="E81" s="317">
        <f t="shared" si="4"/>
        <v>0</v>
      </c>
      <c r="F81" s="318">
        <v>1</v>
      </c>
      <c r="G81" s="319">
        <f t="shared" si="0"/>
        <v>0</v>
      </c>
      <c r="H81" s="318"/>
      <c r="I81" s="319">
        <f t="shared" si="1"/>
        <v>0</v>
      </c>
      <c r="J81" s="320"/>
      <c r="K81" s="27">
        <f t="shared" si="2"/>
        <v>0</v>
      </c>
      <c r="L81" s="321">
        <f t="shared" si="3"/>
        <v>1</v>
      </c>
      <c r="M81" s="35"/>
      <c r="N81" s="35"/>
      <c r="O81" s="35"/>
      <c r="P81" s="35"/>
      <c r="Q81" s="35"/>
      <c r="R81" s="35"/>
      <c r="S81" s="35"/>
      <c r="T81" s="35"/>
      <c r="U81" s="35"/>
      <c r="V81" s="35"/>
    </row>
    <row r="82" spans="1:22" ht="15" customHeight="1">
      <c r="A82" s="315"/>
      <c r="B82" s="23"/>
      <c r="C82" s="63"/>
      <c r="D82" s="63"/>
      <c r="E82" s="317">
        <f t="shared" si="4"/>
        <v>0</v>
      </c>
      <c r="F82" s="318">
        <v>1</v>
      </c>
      <c r="G82" s="319">
        <f t="shared" si="0"/>
        <v>0</v>
      </c>
      <c r="H82" s="318"/>
      <c r="I82" s="319">
        <f t="shared" si="1"/>
        <v>0</v>
      </c>
      <c r="J82" s="320"/>
      <c r="K82" s="27">
        <f t="shared" si="2"/>
        <v>0</v>
      </c>
      <c r="L82" s="321">
        <f t="shared" si="3"/>
        <v>1</v>
      </c>
      <c r="M82" s="35"/>
      <c r="N82" s="35"/>
      <c r="O82" s="35"/>
      <c r="P82" s="35"/>
      <c r="Q82" s="35"/>
      <c r="R82" s="35"/>
      <c r="S82" s="35"/>
      <c r="T82" s="35"/>
      <c r="U82" s="35"/>
      <c r="V82" s="35"/>
    </row>
    <row r="83" spans="1:22" ht="15" customHeight="1">
      <c r="A83" s="315"/>
      <c r="B83" s="23"/>
      <c r="C83" s="63"/>
      <c r="D83" s="63"/>
      <c r="E83" s="317">
        <f t="shared" si="4"/>
        <v>0</v>
      </c>
      <c r="F83" s="318">
        <v>1</v>
      </c>
      <c r="G83" s="319">
        <f t="shared" si="0"/>
        <v>0</v>
      </c>
      <c r="H83" s="318"/>
      <c r="I83" s="319">
        <f t="shared" si="1"/>
        <v>0</v>
      </c>
      <c r="J83" s="320"/>
      <c r="K83" s="27">
        <f t="shared" si="2"/>
        <v>0</v>
      </c>
      <c r="L83" s="321">
        <f t="shared" si="3"/>
        <v>1</v>
      </c>
      <c r="M83" s="35"/>
      <c r="N83" s="35"/>
      <c r="O83" s="35"/>
      <c r="P83" s="35"/>
      <c r="Q83" s="35"/>
      <c r="R83" s="35"/>
      <c r="S83" s="35"/>
      <c r="T83" s="35"/>
      <c r="U83" s="35"/>
      <c r="V83" s="35"/>
    </row>
    <row r="84" spans="1:22" ht="15" customHeight="1">
      <c r="A84" s="315"/>
      <c r="B84" s="23"/>
      <c r="C84" s="63"/>
      <c r="D84" s="63"/>
      <c r="E84" s="317">
        <f t="shared" si="4"/>
        <v>0</v>
      </c>
      <c r="F84" s="318">
        <v>1</v>
      </c>
      <c r="G84" s="319">
        <f t="shared" si="0"/>
        <v>0</v>
      </c>
      <c r="H84" s="318"/>
      <c r="I84" s="319">
        <f t="shared" si="1"/>
        <v>0</v>
      </c>
      <c r="J84" s="320"/>
      <c r="K84" s="27">
        <f t="shared" si="2"/>
        <v>0</v>
      </c>
      <c r="L84" s="321">
        <f t="shared" si="3"/>
        <v>1</v>
      </c>
      <c r="M84" s="35"/>
      <c r="N84" s="35"/>
      <c r="O84" s="35"/>
      <c r="P84" s="35"/>
      <c r="Q84" s="35"/>
      <c r="R84" s="35"/>
      <c r="S84" s="35"/>
      <c r="T84" s="35"/>
      <c r="U84" s="35"/>
      <c r="V84" s="35"/>
    </row>
    <row r="85" spans="1:22" ht="15" customHeight="1">
      <c r="A85" s="322"/>
      <c r="B85" s="323"/>
      <c r="C85" s="324"/>
      <c r="D85" s="325" t="s">
        <v>145</v>
      </c>
      <c r="E85" s="326">
        <f>SUM(E73:E84)</f>
        <v>0</v>
      </c>
      <c r="F85" s="327"/>
      <c r="G85" s="328">
        <f>SUM(G73:G84)</f>
        <v>0</v>
      </c>
      <c r="H85" s="329"/>
      <c r="I85" s="328">
        <f>SUM(I73:I84)</f>
        <v>0</v>
      </c>
      <c r="J85" s="330"/>
      <c r="K85" s="331">
        <f>SUM(K73:K84)</f>
        <v>0</v>
      </c>
      <c r="L85" s="332"/>
      <c r="M85" s="35"/>
      <c r="N85" s="35"/>
      <c r="O85" s="35"/>
      <c r="P85" s="35"/>
      <c r="Q85" s="35"/>
      <c r="R85" s="35"/>
      <c r="S85" s="35"/>
      <c r="T85" s="35"/>
      <c r="U85" s="35"/>
      <c r="V85" s="35"/>
    </row>
    <row r="86" spans="1:22" ht="15" customHeight="1">
      <c r="A86" s="35"/>
      <c r="B86" s="35"/>
      <c r="C86" s="35"/>
      <c r="D86" s="35"/>
      <c r="E86" s="35"/>
      <c r="F86" s="35"/>
      <c r="G86" s="35"/>
      <c r="H86" s="35"/>
      <c r="I86" s="35"/>
      <c r="J86" s="35"/>
      <c r="K86" s="35"/>
      <c r="L86" s="35"/>
      <c r="M86" s="35"/>
      <c r="N86" s="35"/>
      <c r="O86" s="35"/>
      <c r="P86" s="35"/>
      <c r="Q86" s="35"/>
      <c r="R86" s="35"/>
      <c r="S86" s="35"/>
      <c r="T86" s="35"/>
      <c r="U86" s="35"/>
      <c r="V86" s="35"/>
    </row>
    <row r="87" spans="1:22" ht="15" customHeight="1">
      <c r="A87" s="35"/>
      <c r="B87" s="35"/>
      <c r="C87" s="35"/>
      <c r="D87" s="35"/>
      <c r="E87" s="35"/>
      <c r="F87" s="35"/>
      <c r="G87" s="35"/>
      <c r="H87" s="35"/>
      <c r="I87" s="35"/>
      <c r="J87" s="35"/>
      <c r="K87" s="35"/>
      <c r="L87" s="35"/>
      <c r="M87" s="35"/>
      <c r="N87" s="35"/>
      <c r="O87" s="35"/>
      <c r="P87" s="35"/>
      <c r="Q87" s="35"/>
      <c r="R87" s="35"/>
      <c r="S87" s="35"/>
      <c r="T87" s="35"/>
      <c r="U87" s="35"/>
      <c r="V87" s="35"/>
    </row>
    <row r="88" spans="1:22" ht="15" customHeight="1">
      <c r="A88" s="35"/>
      <c r="B88" s="35"/>
      <c r="C88" s="35"/>
      <c r="D88" s="35"/>
      <c r="E88" s="35"/>
      <c r="F88" s="35"/>
      <c r="G88" s="35"/>
      <c r="H88" s="35"/>
      <c r="I88" s="35"/>
      <c r="J88" s="35"/>
      <c r="K88" s="35"/>
      <c r="L88" s="35"/>
      <c r="M88" s="35"/>
      <c r="N88" s="35"/>
      <c r="O88" s="35"/>
      <c r="P88" s="35"/>
      <c r="Q88" s="35"/>
      <c r="R88" s="35"/>
      <c r="S88" s="35"/>
      <c r="T88" s="35"/>
      <c r="U88" s="35"/>
      <c r="V88" s="35"/>
    </row>
    <row r="89" spans="1:22" ht="15" customHeight="1">
      <c r="A89" s="35"/>
      <c r="B89" s="35"/>
      <c r="C89" s="35"/>
      <c r="D89" s="35"/>
      <c r="E89" s="35"/>
      <c r="F89" s="35"/>
      <c r="G89" s="35"/>
      <c r="H89" s="35"/>
      <c r="I89" s="35"/>
      <c r="J89" s="35"/>
      <c r="K89" s="35"/>
      <c r="L89" s="35"/>
      <c r="M89" s="35"/>
      <c r="N89" s="35"/>
      <c r="O89" s="35"/>
      <c r="P89" s="35"/>
      <c r="Q89" s="35"/>
      <c r="R89" s="35"/>
      <c r="S89" s="35"/>
      <c r="T89" s="35"/>
      <c r="U89" s="35"/>
      <c r="V89" s="35"/>
    </row>
    <row r="90" spans="1:22" ht="15" customHeight="1">
      <c r="A90" s="35"/>
      <c r="B90" s="35"/>
      <c r="C90" s="35"/>
      <c r="D90" s="35"/>
      <c r="E90" s="35"/>
      <c r="F90" s="35"/>
      <c r="G90" s="35"/>
      <c r="H90" s="35"/>
      <c r="I90" s="35"/>
      <c r="J90" s="35"/>
      <c r="K90" s="35"/>
      <c r="L90" s="35"/>
      <c r="M90" s="35"/>
      <c r="N90" s="35"/>
      <c r="O90" s="35"/>
      <c r="P90" s="35"/>
      <c r="Q90" s="35"/>
      <c r="R90" s="35"/>
      <c r="S90" s="35"/>
      <c r="T90" s="35"/>
      <c r="U90" s="35"/>
      <c r="V90" s="35"/>
    </row>
    <row r="91" spans="1:22" ht="15" customHeight="1">
      <c r="A91" s="35"/>
      <c r="B91" s="35"/>
      <c r="C91" s="35"/>
      <c r="D91" s="35"/>
      <c r="E91" s="35"/>
      <c r="F91" s="35"/>
      <c r="G91" s="35"/>
      <c r="H91" s="35"/>
      <c r="I91" s="35"/>
      <c r="J91" s="35"/>
      <c r="K91" s="35"/>
      <c r="L91" s="35"/>
      <c r="M91" s="35"/>
      <c r="N91" s="35"/>
      <c r="O91" s="35"/>
      <c r="P91" s="35"/>
      <c r="Q91" s="35"/>
      <c r="R91" s="35"/>
      <c r="S91" s="35"/>
      <c r="T91" s="35"/>
      <c r="U91" s="35"/>
      <c r="V91" s="35"/>
    </row>
    <row r="92" spans="1:22" ht="15" customHeight="1">
      <c r="A92" s="35"/>
      <c r="B92" s="35"/>
      <c r="C92" s="35"/>
      <c r="D92" s="35"/>
      <c r="E92" s="35"/>
      <c r="F92" s="35"/>
      <c r="G92" s="35"/>
      <c r="H92" s="35"/>
      <c r="I92" s="35"/>
      <c r="J92" s="35"/>
      <c r="K92" s="35"/>
      <c r="L92" s="35"/>
      <c r="M92" s="35"/>
      <c r="N92" s="35"/>
      <c r="O92" s="35"/>
      <c r="P92" s="35"/>
      <c r="Q92" s="35"/>
      <c r="R92" s="35"/>
      <c r="S92" s="35"/>
      <c r="T92" s="35"/>
      <c r="U92" s="35"/>
      <c r="V92" s="35"/>
    </row>
    <row r="93" spans="1:22" ht="15" customHeight="1">
      <c r="A93" s="35"/>
      <c r="B93" s="35"/>
      <c r="C93" s="35"/>
      <c r="D93" s="35"/>
      <c r="E93" s="35"/>
      <c r="F93" s="35"/>
      <c r="G93" s="35"/>
      <c r="H93" s="35"/>
      <c r="I93" s="35"/>
      <c r="J93" s="35"/>
      <c r="K93" s="35"/>
      <c r="L93" s="35"/>
      <c r="M93" s="35"/>
      <c r="N93" s="35"/>
      <c r="O93" s="35"/>
      <c r="P93" s="35"/>
      <c r="Q93" s="35"/>
      <c r="R93" s="35"/>
      <c r="S93" s="35"/>
      <c r="T93" s="35"/>
      <c r="U93" s="35"/>
      <c r="V93" s="35"/>
    </row>
    <row r="94" spans="7:22" ht="15" customHeight="1">
      <c r="G94" s="35"/>
      <c r="H94" s="35"/>
      <c r="I94" s="35"/>
      <c r="J94" s="35"/>
      <c r="K94" s="35"/>
      <c r="L94" s="35"/>
      <c r="M94" s="35"/>
      <c r="N94" s="35"/>
      <c r="O94" s="35"/>
      <c r="P94" s="35"/>
      <c r="Q94" s="35"/>
      <c r="R94" s="35"/>
      <c r="S94" s="35"/>
      <c r="T94" s="35"/>
      <c r="U94" s="35"/>
      <c r="V94" s="35"/>
    </row>
  </sheetData>
  <sheetProtection/>
  <protectedRanges>
    <protectedRange sqref="A5:A7 A11:B12 A14:B15 A17:B18 C40 B42:C44 A47:B67 A73:D84 H73:H84 J73:J84 A23:C38 F73:F84" name="Range1"/>
  </protectedRanges>
  <printOptions/>
  <pageMargins left="0.51" right="0.47" top="0.32" bottom="0.49" header="0.31" footer="0.5"/>
  <pageSetup fitToHeight="2" fitToWidth="1" horizontalDpi="300" verticalDpi="300" orientation="landscape" scale="56" r:id="rId3"/>
  <headerFooter alignWithMargins="0">
    <oddFooter>&amp;CPage &amp;P</oddFooter>
  </headerFooter>
  <legacyDrawing r:id="rId2"/>
</worksheet>
</file>

<file path=xl/worksheets/sheet4.xml><?xml version="1.0" encoding="utf-8"?>
<worksheet xmlns="http://schemas.openxmlformats.org/spreadsheetml/2006/main" xmlns:r="http://schemas.openxmlformats.org/officeDocument/2006/relationships">
  <dimension ref="A1:X139"/>
  <sheetViews>
    <sheetView zoomScale="85" zoomScaleNormal="85" zoomScaleSheetLayoutView="55" zoomScalePageLayoutView="0" workbookViewId="0" topLeftCell="A4">
      <pane ySplit="4" topLeftCell="A73" activePane="bottomLeft" state="frozen"/>
      <selection pane="topLeft" activeCell="A4" sqref="A4"/>
      <selection pane="bottomLeft" activeCell="B97" sqref="B97:P97"/>
    </sheetView>
  </sheetViews>
  <sheetFormatPr defaultColWidth="8.7109375" defaultRowHeight="12.75" outlineLevelRow="1"/>
  <cols>
    <col min="1" max="1" width="37.00390625" style="1" customWidth="1"/>
    <col min="2" max="2" width="18.28125" style="1" customWidth="1"/>
    <col min="3" max="3" width="10.57421875" style="1" customWidth="1"/>
    <col min="4" max="4" width="9.8515625" style="1" customWidth="1"/>
    <col min="5" max="5" width="10.28125" style="1" customWidth="1"/>
    <col min="6" max="6" width="9.8515625" style="1" customWidth="1"/>
    <col min="7" max="7" width="10.140625" style="1" customWidth="1"/>
    <col min="8" max="8" width="10.00390625" style="1" customWidth="1"/>
    <col min="9" max="9" width="10.140625" style="1" customWidth="1"/>
    <col min="10" max="10" width="9.8515625" style="1" customWidth="1"/>
    <col min="11" max="13" width="10.7109375" style="1" customWidth="1"/>
    <col min="14" max="14" width="11.00390625" style="1" bestFit="1" customWidth="1"/>
    <col min="15" max="15" width="10.421875" style="1" customWidth="1"/>
    <col min="16" max="16" width="11.28125" style="1" customWidth="1"/>
    <col min="17" max="18" width="10.140625" style="1" customWidth="1"/>
    <col min="19" max="19" width="9.57421875" style="1" customWidth="1"/>
    <col min="20" max="20" width="1.57421875" style="1" customWidth="1"/>
    <col min="21" max="21" width="11.28125" style="1" customWidth="1"/>
    <col min="22" max="22" width="11.140625" style="1" customWidth="1"/>
    <col min="23" max="23" width="10.57421875" style="1" customWidth="1"/>
    <col min="24" max="24" width="11.140625" style="1" customWidth="1"/>
    <col min="25" max="25" width="10.140625" style="1" customWidth="1"/>
    <col min="26" max="26" width="10.7109375" style="1" customWidth="1"/>
    <col min="27" max="29" width="9.57421875" style="1" customWidth="1"/>
    <col min="30" max="30" width="2.57421875" style="1" customWidth="1"/>
    <col min="31" max="31" width="13.57421875" style="1" customWidth="1"/>
    <col min="32" max="32" width="14.421875" style="1" customWidth="1"/>
    <col min="33" max="16384" width="8.7109375" style="1" customWidth="1"/>
  </cols>
  <sheetData>
    <row r="1" spans="1:24" ht="20.25">
      <c r="A1" s="33"/>
      <c r="B1" s="426">
        <f ca="1">TODAY()</f>
        <v>42355</v>
      </c>
      <c r="C1" s="426"/>
      <c r="D1" s="36"/>
      <c r="E1" s="36"/>
      <c r="F1" s="36"/>
      <c r="G1" s="36"/>
      <c r="H1" s="36"/>
      <c r="I1" s="36"/>
      <c r="J1" s="36"/>
      <c r="L1" s="36"/>
      <c r="M1" s="36"/>
      <c r="N1" s="36"/>
      <c r="O1" s="36"/>
      <c r="P1" s="36"/>
      <c r="Q1" s="36"/>
      <c r="R1" s="36"/>
      <c r="S1" s="36"/>
      <c r="T1" s="36"/>
      <c r="U1" s="36"/>
      <c r="V1" s="36"/>
      <c r="W1" s="36"/>
      <c r="X1" s="36"/>
    </row>
    <row r="2" spans="1:24" ht="15.75">
      <c r="A2" s="34"/>
      <c r="B2" s="36"/>
      <c r="C2" s="36"/>
      <c r="D2" s="36"/>
      <c r="E2" s="36"/>
      <c r="F2" s="36"/>
      <c r="G2" s="36"/>
      <c r="H2" s="36"/>
      <c r="I2" s="36"/>
      <c r="J2" s="36"/>
      <c r="K2" s="36"/>
      <c r="L2" s="36"/>
      <c r="M2" s="36"/>
      <c r="N2" s="36"/>
      <c r="O2" s="36"/>
      <c r="P2" s="36"/>
      <c r="Q2" s="36"/>
      <c r="R2" s="36"/>
      <c r="S2" s="36"/>
      <c r="T2" s="36"/>
      <c r="U2" s="36"/>
      <c r="V2" s="36"/>
      <c r="W2" s="36"/>
      <c r="X2" s="36"/>
    </row>
    <row r="3" spans="1:24" ht="12.75">
      <c r="A3" s="36"/>
      <c r="B3" s="36"/>
      <c r="C3" s="36"/>
      <c r="D3" s="36"/>
      <c r="E3" s="36"/>
      <c r="F3" s="36"/>
      <c r="G3" s="36"/>
      <c r="H3" s="36"/>
      <c r="I3" s="36"/>
      <c r="J3" s="36"/>
      <c r="K3" s="36"/>
      <c r="L3" s="36"/>
      <c r="M3" s="36"/>
      <c r="N3" s="36"/>
      <c r="O3" s="36"/>
      <c r="P3" s="36"/>
      <c r="Q3" s="36"/>
      <c r="R3" s="36"/>
      <c r="S3" s="36"/>
      <c r="T3" s="36"/>
      <c r="U3" s="36"/>
      <c r="V3" s="36"/>
      <c r="W3" s="36"/>
      <c r="X3" s="36"/>
    </row>
    <row r="4" spans="1:24" ht="18.75" thickBot="1">
      <c r="A4" s="121" t="str">
        <f>Guide!A1</f>
        <v>Outil d'établissement des coûts de transformation à la ferme fondé sur des recettes</v>
      </c>
      <c r="B4" s="42"/>
      <c r="C4" s="42"/>
      <c r="D4" s="42"/>
      <c r="E4" s="42"/>
      <c r="F4" s="36"/>
      <c r="G4" s="36"/>
      <c r="H4" s="36"/>
      <c r="I4" s="42"/>
      <c r="J4" s="36"/>
      <c r="K4" s="36"/>
      <c r="L4" s="36"/>
      <c r="M4" s="36"/>
      <c r="N4" s="36"/>
      <c r="O4" s="36"/>
      <c r="P4" s="36"/>
      <c r="Q4" s="36"/>
      <c r="R4" s="36"/>
      <c r="S4" s="36"/>
      <c r="T4" s="36"/>
      <c r="U4" s="36"/>
      <c r="V4" s="36"/>
      <c r="W4" s="36"/>
      <c r="X4" s="36"/>
    </row>
    <row r="5" spans="1:24" ht="18.75" thickBot="1">
      <c r="A5" s="89" t="s">
        <v>146</v>
      </c>
      <c r="B5" s="43"/>
      <c r="C5" s="43"/>
      <c r="D5" s="43"/>
      <c r="E5" s="41"/>
      <c r="F5" s="41"/>
      <c r="G5" s="41"/>
      <c r="H5" s="41"/>
      <c r="I5" s="41"/>
      <c r="J5" s="41"/>
      <c r="K5" s="41"/>
      <c r="L5" s="36"/>
      <c r="M5" s="36"/>
      <c r="N5" s="36"/>
      <c r="O5" s="36"/>
      <c r="P5" s="36"/>
      <c r="Q5" s="36"/>
      <c r="R5" s="36"/>
      <c r="S5" s="36"/>
      <c r="T5" s="36"/>
      <c r="U5" s="36"/>
      <c r="V5" s="36"/>
      <c r="W5" s="36"/>
      <c r="X5" s="36"/>
    </row>
    <row r="6" spans="1:23" ht="41.25" customHeight="1" thickBot="1">
      <c r="A6" s="137" t="s">
        <v>99</v>
      </c>
      <c r="B6" s="135" t="str">
        <f>Coûts!$A23</f>
        <v>Ingrédient 1</v>
      </c>
      <c r="C6" s="135" t="str">
        <f>Coûts!$A24</f>
        <v>Ingrédient 2</v>
      </c>
      <c r="D6" s="135" t="str">
        <f>Coûts!$A25</f>
        <v>Ingrédient 3</v>
      </c>
      <c r="E6" s="135" t="str">
        <f>Coûts!$A26</f>
        <v>Ingrédient 4</v>
      </c>
      <c r="F6" s="135" t="str">
        <f>Coûts!$A27</f>
        <v>Ingrédient 5</v>
      </c>
      <c r="G6" s="135" t="str">
        <f>Coûts!$A28</f>
        <v>Ingrédient 6</v>
      </c>
      <c r="H6" s="135" t="str">
        <f>Coûts!$A29</f>
        <v>Ingrédient 7</v>
      </c>
      <c r="I6" s="135" t="str">
        <f>Coûts!$A30</f>
        <v>Ingrédient 8</v>
      </c>
      <c r="J6" s="135" t="str">
        <f>Coûts!$A31</f>
        <v>Ingrédient 9</v>
      </c>
      <c r="K6" s="135" t="str">
        <f>Coûts!$A32</f>
        <v>Ingrédient 10</v>
      </c>
      <c r="L6" s="135" t="str">
        <f>Coûts!$A33</f>
        <v>Ingrédient 11</v>
      </c>
      <c r="M6" s="135" t="str">
        <f>Coûts!$A34</f>
        <v>Ingrédient 12</v>
      </c>
      <c r="N6" s="135" t="str">
        <f>Coûts!$A35</f>
        <v>Ingrédient 13</v>
      </c>
      <c r="O6" s="135" t="str">
        <f>Coûts!$A36</f>
        <v>Ingrédient 14</v>
      </c>
      <c r="P6" s="135" t="str">
        <f>Coûts!$A37</f>
        <v>Ingrédient 15</v>
      </c>
      <c r="Q6" s="36"/>
      <c r="R6" s="36"/>
      <c r="S6" s="36"/>
      <c r="T6" s="36"/>
      <c r="U6" s="36"/>
      <c r="V6" s="36"/>
      <c r="W6" s="36"/>
    </row>
    <row r="7" spans="1:23" ht="16.5" customHeight="1" thickBot="1">
      <c r="A7" s="11" t="s">
        <v>147</v>
      </c>
      <c r="B7" s="361">
        <f>Coûts!C23</f>
        <v>0</v>
      </c>
      <c r="C7" s="361">
        <f>Coûts!C24</f>
        <v>0</v>
      </c>
      <c r="D7" s="361">
        <f>Coûts!C25</f>
        <v>0</v>
      </c>
      <c r="E7" s="361">
        <f>Coûts!C26</f>
        <v>0</v>
      </c>
      <c r="F7" s="361">
        <f>Coûts!C27</f>
        <v>0</v>
      </c>
      <c r="G7" s="361">
        <f>Coûts!C28</f>
        <v>0</v>
      </c>
      <c r="H7" s="361">
        <f>Coûts!C29</f>
        <v>0</v>
      </c>
      <c r="I7" s="361">
        <f>Coûts!C30</f>
        <v>0</v>
      </c>
      <c r="J7" s="361">
        <f>Coûts!C31</f>
        <v>0</v>
      </c>
      <c r="K7" s="361">
        <f>Coûts!C32</f>
        <v>0</v>
      </c>
      <c r="L7" s="361">
        <f>Coûts!C33</f>
        <v>0</v>
      </c>
      <c r="M7" s="361">
        <f>Coûts!C34</f>
        <v>0</v>
      </c>
      <c r="N7" s="361">
        <f>Coûts!C35</f>
        <v>0</v>
      </c>
      <c r="O7" s="361">
        <f>Coûts!C36</f>
        <v>0</v>
      </c>
      <c r="P7" s="361">
        <f>Coûts!C37</f>
        <v>0</v>
      </c>
      <c r="Q7" s="36"/>
      <c r="R7" s="36"/>
      <c r="S7" s="36"/>
      <c r="T7" s="36"/>
      <c r="U7" s="36"/>
      <c r="V7" s="36"/>
      <c r="W7" s="36"/>
    </row>
    <row r="8" spans="1:23" ht="12.75">
      <c r="A8" s="170"/>
      <c r="B8" s="417"/>
      <c r="C8" s="418"/>
      <c r="D8" s="418"/>
      <c r="E8" s="418"/>
      <c r="F8" s="418"/>
      <c r="G8" s="418"/>
      <c r="H8" s="418"/>
      <c r="I8" s="418"/>
      <c r="J8" s="418"/>
      <c r="K8" s="418"/>
      <c r="L8" s="418"/>
      <c r="M8" s="418"/>
      <c r="N8" s="418"/>
      <c r="O8" s="418"/>
      <c r="P8" s="419"/>
      <c r="Q8" s="36"/>
      <c r="R8" s="36"/>
      <c r="S8" s="36"/>
      <c r="T8" s="36"/>
      <c r="U8" s="36"/>
      <c r="V8" s="36"/>
      <c r="W8" s="36"/>
    </row>
    <row r="9" spans="1:23" ht="32.25" customHeight="1">
      <c r="A9" s="138" t="str">
        <f>Coûts!A5</f>
        <v>Recette 1</v>
      </c>
      <c r="B9" s="432" t="s">
        <v>195</v>
      </c>
      <c r="C9" s="433"/>
      <c r="D9" s="433"/>
      <c r="E9" s="433"/>
      <c r="F9" s="433"/>
      <c r="G9" s="433"/>
      <c r="H9" s="433"/>
      <c r="I9" s="433"/>
      <c r="J9" s="433"/>
      <c r="K9" s="433"/>
      <c r="L9" s="433"/>
      <c r="M9" s="433"/>
      <c r="N9" s="433"/>
      <c r="O9" s="433"/>
      <c r="P9" s="434"/>
      <c r="Q9" s="36"/>
      <c r="R9" s="36"/>
      <c r="S9" s="36"/>
      <c r="T9" s="36"/>
      <c r="U9" s="36"/>
      <c r="V9" s="36"/>
      <c r="W9" s="36"/>
    </row>
    <row r="10" spans="1:23" ht="12.75" outlineLevel="1">
      <c r="A10" s="141" t="str">
        <f>'Données sur les ventes'!B21</f>
        <v>Produit A</v>
      </c>
      <c r="B10" s="372"/>
      <c r="C10" s="372"/>
      <c r="D10" s="373"/>
      <c r="E10" s="373"/>
      <c r="F10" s="373"/>
      <c r="G10" s="373"/>
      <c r="H10" s="373"/>
      <c r="I10" s="373"/>
      <c r="J10" s="373"/>
      <c r="K10" s="373"/>
      <c r="L10" s="373"/>
      <c r="M10" s="373"/>
      <c r="N10" s="373"/>
      <c r="O10" s="373"/>
      <c r="P10" s="381"/>
      <c r="Q10" s="36"/>
      <c r="R10" s="36"/>
      <c r="S10" s="36"/>
      <c r="T10" s="36"/>
      <c r="U10" s="36"/>
      <c r="V10" s="36"/>
      <c r="W10" s="36"/>
    </row>
    <row r="11" spans="1:23" ht="12.75" outlineLevel="1">
      <c r="A11" s="141" t="str">
        <f>'Données sur les ventes'!B22</f>
        <v>Produit B</v>
      </c>
      <c r="B11" s="372"/>
      <c r="C11" s="372"/>
      <c r="D11" s="373"/>
      <c r="E11" s="373"/>
      <c r="F11" s="373"/>
      <c r="G11" s="373"/>
      <c r="H11" s="373"/>
      <c r="I11" s="373"/>
      <c r="J11" s="373"/>
      <c r="K11" s="373"/>
      <c r="L11" s="373"/>
      <c r="M11" s="373"/>
      <c r="N11" s="373"/>
      <c r="O11" s="373"/>
      <c r="P11" s="381"/>
      <c r="Q11" s="36"/>
      <c r="R11" s="36"/>
      <c r="S11" s="36"/>
      <c r="T11" s="36"/>
      <c r="U11" s="36"/>
      <c r="V11" s="36"/>
      <c r="W11" s="36"/>
    </row>
    <row r="12" spans="1:23" ht="12.75" outlineLevel="1">
      <c r="A12" s="141" t="str">
        <f>'Données sur les ventes'!B23</f>
        <v>Produit A</v>
      </c>
      <c r="B12" s="372"/>
      <c r="C12" s="372"/>
      <c r="D12" s="373"/>
      <c r="E12" s="374"/>
      <c r="F12" s="373"/>
      <c r="G12" s="373"/>
      <c r="H12" s="373"/>
      <c r="I12" s="373"/>
      <c r="J12" s="373"/>
      <c r="K12" s="373"/>
      <c r="L12" s="373"/>
      <c r="M12" s="373"/>
      <c r="N12" s="373"/>
      <c r="O12" s="373"/>
      <c r="P12" s="381"/>
      <c r="Q12" s="36"/>
      <c r="R12" s="36"/>
      <c r="S12" s="36"/>
      <c r="T12" s="36"/>
      <c r="U12" s="36"/>
      <c r="V12" s="36"/>
      <c r="W12" s="36"/>
    </row>
    <row r="13" spans="1:23" ht="12.75" outlineLevel="1">
      <c r="A13" s="141" t="str">
        <f>'Données sur les ventes'!B24</f>
        <v>Produit B</v>
      </c>
      <c r="B13" s="372"/>
      <c r="C13" s="372"/>
      <c r="D13" s="373"/>
      <c r="E13" s="373"/>
      <c r="F13" s="374"/>
      <c r="G13" s="373"/>
      <c r="H13" s="375"/>
      <c r="I13" s="375"/>
      <c r="J13" s="375"/>
      <c r="K13" s="375"/>
      <c r="L13" s="375"/>
      <c r="M13" s="375"/>
      <c r="N13" s="375"/>
      <c r="O13" s="375"/>
      <c r="P13" s="382"/>
      <c r="Q13" s="36"/>
      <c r="R13" s="36"/>
      <c r="S13" s="36"/>
      <c r="T13" s="36"/>
      <c r="U13" s="36"/>
      <c r="V13" s="36"/>
      <c r="W13" s="36"/>
    </row>
    <row r="14" spans="1:23" ht="12.75" outlineLevel="1">
      <c r="A14" s="141" t="str">
        <f>'Données sur les ventes'!B25</f>
        <v>Produit A</v>
      </c>
      <c r="B14" s="372"/>
      <c r="C14" s="372"/>
      <c r="D14" s="373"/>
      <c r="E14" s="373"/>
      <c r="F14" s="375"/>
      <c r="G14" s="374"/>
      <c r="H14" s="373"/>
      <c r="I14" s="373"/>
      <c r="J14" s="375"/>
      <c r="K14" s="375"/>
      <c r="L14" s="375"/>
      <c r="M14" s="375"/>
      <c r="N14" s="375"/>
      <c r="O14" s="375"/>
      <c r="P14" s="382"/>
      <c r="Q14" s="36"/>
      <c r="R14" s="36"/>
      <c r="S14" s="36"/>
      <c r="T14" s="36"/>
      <c r="U14" s="36"/>
      <c r="V14" s="36"/>
      <c r="W14" s="36"/>
    </row>
    <row r="15" spans="1:23" ht="12.75" outlineLevel="1">
      <c r="A15" s="141" t="str">
        <f>'Données sur les ventes'!B26</f>
        <v>Produit B</v>
      </c>
      <c r="B15" s="372"/>
      <c r="C15" s="372"/>
      <c r="D15" s="373"/>
      <c r="E15" s="373"/>
      <c r="F15" s="375"/>
      <c r="G15" s="375"/>
      <c r="H15" s="374"/>
      <c r="I15" s="373"/>
      <c r="J15" s="375"/>
      <c r="K15" s="375"/>
      <c r="L15" s="375"/>
      <c r="M15" s="375"/>
      <c r="N15" s="375"/>
      <c r="O15" s="375"/>
      <c r="P15" s="382"/>
      <c r="Q15" s="36"/>
      <c r="R15" s="36"/>
      <c r="S15" s="36"/>
      <c r="T15" s="36"/>
      <c r="U15" s="36"/>
      <c r="V15" s="36"/>
      <c r="W15" s="36"/>
    </row>
    <row r="16" spans="1:23" ht="12.75" outlineLevel="1">
      <c r="A16" s="141" t="str">
        <f>'Données sur les ventes'!B27</f>
        <v>Produit A</v>
      </c>
      <c r="B16" s="372"/>
      <c r="C16" s="372"/>
      <c r="D16" s="373"/>
      <c r="E16" s="373"/>
      <c r="F16" s="375"/>
      <c r="G16" s="375"/>
      <c r="H16" s="375"/>
      <c r="I16" s="374"/>
      <c r="J16" s="373"/>
      <c r="K16" s="375"/>
      <c r="L16" s="375"/>
      <c r="M16" s="375"/>
      <c r="N16" s="375"/>
      <c r="O16" s="375"/>
      <c r="P16" s="382"/>
      <c r="Q16" s="36"/>
      <c r="R16" s="36"/>
      <c r="S16" s="36"/>
      <c r="T16" s="36"/>
      <c r="U16" s="36"/>
      <c r="V16" s="36"/>
      <c r="W16" s="36"/>
    </row>
    <row r="17" spans="1:23" ht="12.75" outlineLevel="1">
      <c r="A17" s="141" t="str">
        <f>'Données sur les ventes'!B28</f>
        <v>Produit B</v>
      </c>
      <c r="B17" s="372"/>
      <c r="C17" s="372"/>
      <c r="D17" s="373"/>
      <c r="E17" s="373"/>
      <c r="F17" s="375"/>
      <c r="G17" s="375"/>
      <c r="H17" s="375"/>
      <c r="I17" s="375"/>
      <c r="J17" s="374"/>
      <c r="K17" s="373"/>
      <c r="L17" s="374"/>
      <c r="M17" s="374"/>
      <c r="N17" s="374"/>
      <c r="O17" s="374"/>
      <c r="P17" s="383"/>
      <c r="Q17" s="36"/>
      <c r="R17" s="36"/>
      <c r="S17" s="36"/>
      <c r="T17" s="36"/>
      <c r="U17" s="36"/>
      <c r="V17" s="36"/>
      <c r="W17" s="36"/>
    </row>
    <row r="18" spans="1:23" ht="12.75" outlineLevel="1">
      <c r="A18" s="141" t="str">
        <f>'Données sur les ventes'!B29</f>
        <v>Produit A</v>
      </c>
      <c r="B18" s="372"/>
      <c r="C18" s="372"/>
      <c r="D18" s="373"/>
      <c r="E18" s="373"/>
      <c r="F18" s="375"/>
      <c r="G18" s="375"/>
      <c r="H18" s="375"/>
      <c r="I18" s="375"/>
      <c r="J18" s="375"/>
      <c r="K18" s="375"/>
      <c r="L18" s="373"/>
      <c r="M18" s="375"/>
      <c r="N18" s="375"/>
      <c r="O18" s="375"/>
      <c r="P18" s="382"/>
      <c r="Q18" s="36"/>
      <c r="R18" s="36"/>
      <c r="S18" s="36"/>
      <c r="T18" s="36"/>
      <c r="U18" s="36"/>
      <c r="V18" s="36"/>
      <c r="W18" s="36"/>
    </row>
    <row r="19" spans="1:23" ht="12.75" outlineLevel="1">
      <c r="A19" s="141" t="str">
        <f>'Données sur les ventes'!B30</f>
        <v>Produit B</v>
      </c>
      <c r="B19" s="372"/>
      <c r="C19" s="372"/>
      <c r="D19" s="373"/>
      <c r="E19" s="373"/>
      <c r="F19" s="375"/>
      <c r="G19" s="375"/>
      <c r="H19" s="375"/>
      <c r="I19" s="375"/>
      <c r="J19" s="375"/>
      <c r="K19" s="375"/>
      <c r="L19" s="375"/>
      <c r="M19" s="373"/>
      <c r="N19" s="375"/>
      <c r="O19" s="375"/>
      <c r="P19" s="382"/>
      <c r="Q19" s="36"/>
      <c r="R19" s="36"/>
      <c r="S19" s="36"/>
      <c r="T19" s="36"/>
      <c r="U19" s="36"/>
      <c r="V19" s="36"/>
      <c r="W19" s="36"/>
    </row>
    <row r="20" spans="1:23" ht="12.75" outlineLevel="1">
      <c r="A20" s="141" t="str">
        <f>'Données sur les ventes'!B31</f>
        <v>Produit A</v>
      </c>
      <c r="B20" s="372"/>
      <c r="C20" s="372"/>
      <c r="D20" s="373"/>
      <c r="E20" s="373"/>
      <c r="F20" s="375"/>
      <c r="G20" s="375"/>
      <c r="H20" s="375"/>
      <c r="I20" s="375"/>
      <c r="J20" s="375"/>
      <c r="K20" s="375"/>
      <c r="L20" s="375"/>
      <c r="M20" s="375"/>
      <c r="N20" s="373"/>
      <c r="O20" s="375"/>
      <c r="P20" s="382"/>
      <c r="Q20" s="36"/>
      <c r="R20" s="36"/>
      <c r="S20" s="36"/>
      <c r="T20" s="36"/>
      <c r="U20" s="36"/>
      <c r="V20" s="36"/>
      <c r="W20" s="36"/>
    </row>
    <row r="21" spans="1:23" ht="12.75" outlineLevel="1">
      <c r="A21" s="141" t="str">
        <f>'Données sur les ventes'!B32</f>
        <v>Produit B</v>
      </c>
      <c r="B21" s="372"/>
      <c r="C21" s="372"/>
      <c r="D21" s="373"/>
      <c r="E21" s="373"/>
      <c r="F21" s="375"/>
      <c r="G21" s="375"/>
      <c r="H21" s="375"/>
      <c r="I21" s="375"/>
      <c r="J21" s="375"/>
      <c r="K21" s="375"/>
      <c r="L21" s="375"/>
      <c r="M21" s="375"/>
      <c r="N21" s="375"/>
      <c r="O21" s="375"/>
      <c r="P21" s="382"/>
      <c r="Q21" s="36"/>
      <c r="R21" s="36"/>
      <c r="S21" s="36"/>
      <c r="T21" s="36"/>
      <c r="U21" s="36"/>
      <c r="V21" s="36"/>
      <c r="W21" s="36"/>
    </row>
    <row r="22" spans="1:23" ht="12.75" outlineLevel="1">
      <c r="A22" s="140"/>
      <c r="B22" s="4"/>
      <c r="C22" s="9"/>
      <c r="D22" s="9"/>
      <c r="E22" s="9"/>
      <c r="F22" s="9"/>
      <c r="G22" s="9"/>
      <c r="H22" s="9"/>
      <c r="I22" s="9"/>
      <c r="J22" s="9"/>
      <c r="K22" s="41"/>
      <c r="L22" s="41"/>
      <c r="M22" s="41"/>
      <c r="N22" s="41"/>
      <c r="O22" s="41"/>
      <c r="P22" s="147"/>
      <c r="Q22" s="36"/>
      <c r="R22" s="36"/>
      <c r="S22" s="36"/>
      <c r="T22" s="36"/>
      <c r="U22" s="36"/>
      <c r="V22" s="36"/>
      <c r="W22" s="36"/>
    </row>
    <row r="23" spans="1:23" ht="15" outlineLevel="1">
      <c r="A23" s="141" t="s">
        <v>148</v>
      </c>
      <c r="B23" s="6"/>
      <c r="C23" s="7"/>
      <c r="D23" s="91"/>
      <c r="E23" s="2"/>
      <c r="F23" s="2"/>
      <c r="G23" s="2"/>
      <c r="H23" s="2"/>
      <c r="I23" s="2"/>
      <c r="J23" s="2"/>
      <c r="K23" s="41"/>
      <c r="L23" s="41"/>
      <c r="M23" s="41"/>
      <c r="N23" s="41"/>
      <c r="O23" s="41"/>
      <c r="P23" s="147"/>
      <c r="Q23" s="36"/>
      <c r="R23" s="36"/>
      <c r="S23" s="36"/>
      <c r="T23" s="36"/>
      <c r="U23" s="36"/>
      <c r="V23" s="36"/>
      <c r="W23" s="36"/>
    </row>
    <row r="24" spans="1:23" ht="12.75" outlineLevel="1">
      <c r="A24" s="139" t="str">
        <f>'Données sur les ventes'!B21</f>
        <v>Produit A</v>
      </c>
      <c r="B24" s="376">
        <f>B$7*B10</f>
        <v>0</v>
      </c>
      <c r="C24" s="376">
        <f>C$7*C10</f>
        <v>0</v>
      </c>
      <c r="D24" s="376">
        <f aca="true" t="shared" si="0" ref="D24:O24">D$7*D10</f>
        <v>0</v>
      </c>
      <c r="E24" s="376">
        <f>E$7*E10</f>
        <v>0</v>
      </c>
      <c r="F24" s="376">
        <f t="shared" si="0"/>
        <v>0</v>
      </c>
      <c r="G24" s="376">
        <f t="shared" si="0"/>
        <v>0</v>
      </c>
      <c r="H24" s="376">
        <f t="shared" si="0"/>
        <v>0</v>
      </c>
      <c r="I24" s="376">
        <f t="shared" si="0"/>
        <v>0</v>
      </c>
      <c r="J24" s="376">
        <f t="shared" si="0"/>
        <v>0</v>
      </c>
      <c r="K24" s="376">
        <f t="shared" si="0"/>
        <v>0</v>
      </c>
      <c r="L24" s="376">
        <f t="shared" si="0"/>
        <v>0</v>
      </c>
      <c r="M24" s="376">
        <f t="shared" si="0"/>
        <v>0</v>
      </c>
      <c r="N24" s="376">
        <f t="shared" si="0"/>
        <v>0</v>
      </c>
      <c r="O24" s="376">
        <f t="shared" si="0"/>
        <v>0</v>
      </c>
      <c r="P24" s="384">
        <f>P$7*P10</f>
        <v>0</v>
      </c>
      <c r="Q24" s="36"/>
      <c r="R24" s="36"/>
      <c r="S24" s="36"/>
      <c r="T24" s="36"/>
      <c r="U24" s="36"/>
      <c r="V24" s="36"/>
      <c r="W24" s="36"/>
    </row>
    <row r="25" spans="1:23" ht="12.75" outlineLevel="1">
      <c r="A25" s="139" t="str">
        <f>'Données sur les ventes'!B22</f>
        <v>Produit B</v>
      </c>
      <c r="B25" s="376">
        <f aca="true" t="shared" si="1" ref="B25:D35">B$7*B11</f>
        <v>0</v>
      </c>
      <c r="C25" s="376">
        <f t="shared" si="1"/>
        <v>0</v>
      </c>
      <c r="D25" s="376">
        <f t="shared" si="1"/>
        <v>0</v>
      </c>
      <c r="E25" s="376">
        <f aca="true" t="shared" si="2" ref="E25:P25">E$7*E11</f>
        <v>0</v>
      </c>
      <c r="F25" s="376">
        <f t="shared" si="2"/>
        <v>0</v>
      </c>
      <c r="G25" s="376">
        <f t="shared" si="2"/>
        <v>0</v>
      </c>
      <c r="H25" s="376">
        <f t="shared" si="2"/>
        <v>0</v>
      </c>
      <c r="I25" s="376">
        <f t="shared" si="2"/>
        <v>0</v>
      </c>
      <c r="J25" s="376">
        <f t="shared" si="2"/>
        <v>0</v>
      </c>
      <c r="K25" s="376">
        <f t="shared" si="2"/>
        <v>0</v>
      </c>
      <c r="L25" s="376">
        <f t="shared" si="2"/>
        <v>0</v>
      </c>
      <c r="M25" s="376">
        <f t="shared" si="2"/>
        <v>0</v>
      </c>
      <c r="N25" s="376">
        <f t="shared" si="2"/>
        <v>0</v>
      </c>
      <c r="O25" s="376">
        <f t="shared" si="2"/>
        <v>0</v>
      </c>
      <c r="P25" s="384">
        <f t="shared" si="2"/>
        <v>0</v>
      </c>
      <c r="Q25" s="36"/>
      <c r="R25" s="36"/>
      <c r="S25" s="36"/>
      <c r="T25" s="36"/>
      <c r="U25" s="36"/>
      <c r="V25" s="36"/>
      <c r="W25" s="36"/>
    </row>
    <row r="26" spans="1:23" ht="12.75" outlineLevel="1">
      <c r="A26" s="139" t="str">
        <f>'Données sur les ventes'!B23</f>
        <v>Produit A</v>
      </c>
      <c r="B26" s="376">
        <f t="shared" si="1"/>
        <v>0</v>
      </c>
      <c r="C26" s="376">
        <f t="shared" si="1"/>
        <v>0</v>
      </c>
      <c r="D26" s="376">
        <f t="shared" si="1"/>
        <v>0</v>
      </c>
      <c r="E26" s="376">
        <f aca="true" t="shared" si="3" ref="E26:P26">E$7*E12</f>
        <v>0</v>
      </c>
      <c r="F26" s="376">
        <f t="shared" si="3"/>
        <v>0</v>
      </c>
      <c r="G26" s="376">
        <f t="shared" si="3"/>
        <v>0</v>
      </c>
      <c r="H26" s="376">
        <f t="shared" si="3"/>
        <v>0</v>
      </c>
      <c r="I26" s="376">
        <f t="shared" si="3"/>
        <v>0</v>
      </c>
      <c r="J26" s="376">
        <f t="shared" si="3"/>
        <v>0</v>
      </c>
      <c r="K26" s="376">
        <f t="shared" si="3"/>
        <v>0</v>
      </c>
      <c r="L26" s="376">
        <f t="shared" si="3"/>
        <v>0</v>
      </c>
      <c r="M26" s="376">
        <f t="shared" si="3"/>
        <v>0</v>
      </c>
      <c r="N26" s="376">
        <f t="shared" si="3"/>
        <v>0</v>
      </c>
      <c r="O26" s="376">
        <f t="shared" si="3"/>
        <v>0</v>
      </c>
      <c r="P26" s="384">
        <f t="shared" si="3"/>
        <v>0</v>
      </c>
      <c r="Q26" s="36"/>
      <c r="R26" s="36"/>
      <c r="S26" s="36"/>
      <c r="T26" s="36"/>
      <c r="U26" s="36"/>
      <c r="V26" s="36"/>
      <c r="W26" s="36"/>
    </row>
    <row r="27" spans="1:23" ht="12.75" outlineLevel="1">
      <c r="A27" s="139" t="str">
        <f>'Données sur les ventes'!B24</f>
        <v>Produit B</v>
      </c>
      <c r="B27" s="376">
        <f t="shared" si="1"/>
        <v>0</v>
      </c>
      <c r="C27" s="376">
        <f t="shared" si="1"/>
        <v>0</v>
      </c>
      <c r="D27" s="376">
        <f t="shared" si="1"/>
        <v>0</v>
      </c>
      <c r="E27" s="376">
        <f aca="true" t="shared" si="4" ref="E27:P27">E$7*E13</f>
        <v>0</v>
      </c>
      <c r="F27" s="376">
        <f t="shared" si="4"/>
        <v>0</v>
      </c>
      <c r="G27" s="376">
        <f t="shared" si="4"/>
        <v>0</v>
      </c>
      <c r="H27" s="376">
        <f t="shared" si="4"/>
        <v>0</v>
      </c>
      <c r="I27" s="376">
        <f>I$7*I13</f>
        <v>0</v>
      </c>
      <c r="J27" s="376">
        <f t="shared" si="4"/>
        <v>0</v>
      </c>
      <c r="K27" s="376">
        <f t="shared" si="4"/>
        <v>0</v>
      </c>
      <c r="L27" s="376">
        <f t="shared" si="4"/>
        <v>0</v>
      </c>
      <c r="M27" s="376">
        <f t="shared" si="4"/>
        <v>0</v>
      </c>
      <c r="N27" s="376">
        <f t="shared" si="4"/>
        <v>0</v>
      </c>
      <c r="O27" s="376">
        <f t="shared" si="4"/>
        <v>0</v>
      </c>
      <c r="P27" s="384">
        <f t="shared" si="4"/>
        <v>0</v>
      </c>
      <c r="Q27" s="36"/>
      <c r="R27" s="36"/>
      <c r="S27" s="36"/>
      <c r="T27" s="36"/>
      <c r="U27" s="36"/>
      <c r="V27" s="36"/>
      <c r="W27" s="36"/>
    </row>
    <row r="28" spans="1:23" ht="12.75" outlineLevel="1">
      <c r="A28" s="139" t="str">
        <f>'Données sur les ventes'!B25</f>
        <v>Produit A</v>
      </c>
      <c r="B28" s="376">
        <f t="shared" si="1"/>
        <v>0</v>
      </c>
      <c r="C28" s="376">
        <f t="shared" si="1"/>
        <v>0</v>
      </c>
      <c r="D28" s="376">
        <f t="shared" si="1"/>
        <v>0</v>
      </c>
      <c r="E28" s="376">
        <f aca="true" t="shared" si="5" ref="E28:P28">E$7*E14</f>
        <v>0</v>
      </c>
      <c r="F28" s="376">
        <f t="shared" si="5"/>
        <v>0</v>
      </c>
      <c r="G28" s="376">
        <f>G$7*G14</f>
        <v>0</v>
      </c>
      <c r="H28" s="376">
        <f t="shared" si="5"/>
        <v>0</v>
      </c>
      <c r="I28" s="376">
        <f t="shared" si="5"/>
        <v>0</v>
      </c>
      <c r="J28" s="376">
        <f t="shared" si="5"/>
        <v>0</v>
      </c>
      <c r="K28" s="376">
        <f t="shared" si="5"/>
        <v>0</v>
      </c>
      <c r="L28" s="376">
        <f t="shared" si="5"/>
        <v>0</v>
      </c>
      <c r="M28" s="376">
        <f t="shared" si="5"/>
        <v>0</v>
      </c>
      <c r="N28" s="376">
        <f t="shared" si="5"/>
        <v>0</v>
      </c>
      <c r="O28" s="376">
        <f t="shared" si="5"/>
        <v>0</v>
      </c>
      <c r="P28" s="384">
        <f t="shared" si="5"/>
        <v>0</v>
      </c>
      <c r="Q28" s="36"/>
      <c r="R28" s="36"/>
      <c r="S28" s="36"/>
      <c r="T28" s="36"/>
      <c r="U28" s="36"/>
      <c r="V28" s="36"/>
      <c r="W28" s="36"/>
    </row>
    <row r="29" spans="1:23" ht="12.75" outlineLevel="1">
      <c r="A29" s="139" t="str">
        <f>'Données sur les ventes'!B26</f>
        <v>Produit B</v>
      </c>
      <c r="B29" s="376">
        <f t="shared" si="1"/>
        <v>0</v>
      </c>
      <c r="C29" s="376">
        <f t="shared" si="1"/>
        <v>0</v>
      </c>
      <c r="D29" s="376">
        <f t="shared" si="1"/>
        <v>0</v>
      </c>
      <c r="E29" s="376">
        <f aca="true" t="shared" si="6" ref="E29:P29">E$7*E15</f>
        <v>0</v>
      </c>
      <c r="F29" s="376">
        <f t="shared" si="6"/>
        <v>0</v>
      </c>
      <c r="G29" s="376">
        <f t="shared" si="6"/>
        <v>0</v>
      </c>
      <c r="H29" s="376">
        <f t="shared" si="6"/>
        <v>0</v>
      </c>
      <c r="I29" s="376">
        <f t="shared" si="6"/>
        <v>0</v>
      </c>
      <c r="J29" s="376">
        <f t="shared" si="6"/>
        <v>0</v>
      </c>
      <c r="K29" s="376">
        <f t="shared" si="6"/>
        <v>0</v>
      </c>
      <c r="L29" s="376">
        <f t="shared" si="6"/>
        <v>0</v>
      </c>
      <c r="M29" s="376">
        <f t="shared" si="6"/>
        <v>0</v>
      </c>
      <c r="N29" s="376">
        <f t="shared" si="6"/>
        <v>0</v>
      </c>
      <c r="O29" s="376">
        <f t="shared" si="6"/>
        <v>0</v>
      </c>
      <c r="P29" s="384">
        <f t="shared" si="6"/>
        <v>0</v>
      </c>
      <c r="Q29" s="36"/>
      <c r="R29" s="36"/>
      <c r="S29" s="36"/>
      <c r="T29" s="36"/>
      <c r="U29" s="36"/>
      <c r="V29" s="36"/>
      <c r="W29" s="36"/>
    </row>
    <row r="30" spans="1:23" ht="12.75" outlineLevel="1">
      <c r="A30" s="139" t="str">
        <f>'Données sur les ventes'!B27</f>
        <v>Produit A</v>
      </c>
      <c r="B30" s="376">
        <f t="shared" si="1"/>
        <v>0</v>
      </c>
      <c r="C30" s="376">
        <f t="shared" si="1"/>
        <v>0</v>
      </c>
      <c r="D30" s="376">
        <f t="shared" si="1"/>
        <v>0</v>
      </c>
      <c r="E30" s="376">
        <f aca="true" t="shared" si="7" ref="E30:P30">E$7*E16</f>
        <v>0</v>
      </c>
      <c r="F30" s="376">
        <f t="shared" si="7"/>
        <v>0</v>
      </c>
      <c r="G30" s="376">
        <f t="shared" si="7"/>
        <v>0</v>
      </c>
      <c r="H30" s="376">
        <f t="shared" si="7"/>
        <v>0</v>
      </c>
      <c r="I30" s="376">
        <f t="shared" si="7"/>
        <v>0</v>
      </c>
      <c r="J30" s="376">
        <f>J$7*J16</f>
        <v>0</v>
      </c>
      <c r="K30" s="376">
        <f t="shared" si="7"/>
        <v>0</v>
      </c>
      <c r="L30" s="376">
        <f t="shared" si="7"/>
        <v>0</v>
      </c>
      <c r="M30" s="376">
        <f t="shared" si="7"/>
        <v>0</v>
      </c>
      <c r="N30" s="376">
        <f t="shared" si="7"/>
        <v>0</v>
      </c>
      <c r="O30" s="376">
        <f t="shared" si="7"/>
        <v>0</v>
      </c>
      <c r="P30" s="384">
        <f t="shared" si="7"/>
        <v>0</v>
      </c>
      <c r="Q30" s="36"/>
      <c r="R30" s="36"/>
      <c r="S30" s="36"/>
      <c r="T30" s="36"/>
      <c r="U30" s="36"/>
      <c r="V30" s="36"/>
      <c r="W30" s="36"/>
    </row>
    <row r="31" spans="1:23" ht="12.75" outlineLevel="1">
      <c r="A31" s="139" t="str">
        <f>'Données sur les ventes'!B28</f>
        <v>Produit B</v>
      </c>
      <c r="B31" s="376">
        <f t="shared" si="1"/>
        <v>0</v>
      </c>
      <c r="C31" s="376">
        <f t="shared" si="1"/>
        <v>0</v>
      </c>
      <c r="D31" s="376">
        <f t="shared" si="1"/>
        <v>0</v>
      </c>
      <c r="E31" s="376">
        <f aca="true" t="shared" si="8" ref="E31:P31">E$7*E17</f>
        <v>0</v>
      </c>
      <c r="F31" s="376">
        <f t="shared" si="8"/>
        <v>0</v>
      </c>
      <c r="G31" s="376">
        <f t="shared" si="8"/>
        <v>0</v>
      </c>
      <c r="H31" s="376">
        <f t="shared" si="8"/>
        <v>0</v>
      </c>
      <c r="I31" s="376">
        <f t="shared" si="8"/>
        <v>0</v>
      </c>
      <c r="J31" s="376">
        <f t="shared" si="8"/>
        <v>0</v>
      </c>
      <c r="K31" s="376">
        <f t="shared" si="8"/>
        <v>0</v>
      </c>
      <c r="L31" s="376">
        <f t="shared" si="8"/>
        <v>0</v>
      </c>
      <c r="M31" s="376">
        <f t="shared" si="8"/>
        <v>0</v>
      </c>
      <c r="N31" s="376">
        <f t="shared" si="8"/>
        <v>0</v>
      </c>
      <c r="O31" s="376">
        <f t="shared" si="8"/>
        <v>0</v>
      </c>
      <c r="P31" s="384">
        <f t="shared" si="8"/>
        <v>0</v>
      </c>
      <c r="Q31" s="423"/>
      <c r="R31" s="36"/>
      <c r="S31" s="36"/>
      <c r="T31" s="36"/>
      <c r="U31" s="36"/>
      <c r="V31" s="36"/>
      <c r="W31" s="36"/>
    </row>
    <row r="32" spans="1:23" ht="12.75" outlineLevel="1">
      <c r="A32" s="139" t="str">
        <f>'Données sur les ventes'!B29</f>
        <v>Produit A</v>
      </c>
      <c r="B32" s="376">
        <f t="shared" si="1"/>
        <v>0</v>
      </c>
      <c r="C32" s="376">
        <f t="shared" si="1"/>
        <v>0</v>
      </c>
      <c r="D32" s="376">
        <f t="shared" si="1"/>
        <v>0</v>
      </c>
      <c r="E32" s="376">
        <f>E$7*E18</f>
        <v>0</v>
      </c>
      <c r="F32" s="376">
        <f aca="true" t="shared" si="9" ref="F32:P32">F$7*F18</f>
        <v>0</v>
      </c>
      <c r="G32" s="376">
        <f t="shared" si="9"/>
        <v>0</v>
      </c>
      <c r="H32" s="376">
        <f t="shared" si="9"/>
        <v>0</v>
      </c>
      <c r="I32" s="376">
        <f t="shared" si="9"/>
        <v>0</v>
      </c>
      <c r="J32" s="376">
        <f t="shared" si="9"/>
        <v>0</v>
      </c>
      <c r="K32" s="376">
        <f t="shared" si="9"/>
        <v>0</v>
      </c>
      <c r="L32" s="376">
        <f t="shared" si="9"/>
        <v>0</v>
      </c>
      <c r="M32" s="376">
        <f t="shared" si="9"/>
        <v>0</v>
      </c>
      <c r="N32" s="376">
        <f t="shared" si="9"/>
        <v>0</v>
      </c>
      <c r="O32" s="376">
        <f t="shared" si="9"/>
        <v>0</v>
      </c>
      <c r="P32" s="384">
        <f t="shared" si="9"/>
        <v>0</v>
      </c>
      <c r="Q32" s="36"/>
      <c r="R32" s="36"/>
      <c r="S32" s="36"/>
      <c r="T32" s="36"/>
      <c r="U32" s="36"/>
      <c r="V32" s="36"/>
      <c r="W32" s="36"/>
    </row>
    <row r="33" spans="1:23" ht="12.75" outlineLevel="1">
      <c r="A33" s="139" t="str">
        <f>'Données sur les ventes'!B30</f>
        <v>Produit B</v>
      </c>
      <c r="B33" s="376">
        <f t="shared" si="1"/>
        <v>0</v>
      </c>
      <c r="C33" s="376">
        <f t="shared" si="1"/>
        <v>0</v>
      </c>
      <c r="D33" s="376">
        <f t="shared" si="1"/>
        <v>0</v>
      </c>
      <c r="E33" s="376">
        <f aca="true" t="shared" si="10" ref="E33:P33">E$7*E19</f>
        <v>0</v>
      </c>
      <c r="F33" s="376">
        <f t="shared" si="10"/>
        <v>0</v>
      </c>
      <c r="G33" s="376">
        <f t="shared" si="10"/>
        <v>0</v>
      </c>
      <c r="H33" s="376">
        <f t="shared" si="10"/>
        <v>0</v>
      </c>
      <c r="I33" s="376">
        <f t="shared" si="10"/>
        <v>0</v>
      </c>
      <c r="J33" s="376">
        <f t="shared" si="10"/>
        <v>0</v>
      </c>
      <c r="K33" s="376">
        <f t="shared" si="10"/>
        <v>0</v>
      </c>
      <c r="L33" s="376">
        <f t="shared" si="10"/>
        <v>0</v>
      </c>
      <c r="M33" s="376">
        <f t="shared" si="10"/>
        <v>0</v>
      </c>
      <c r="N33" s="376">
        <f t="shared" si="10"/>
        <v>0</v>
      </c>
      <c r="O33" s="376">
        <f t="shared" si="10"/>
        <v>0</v>
      </c>
      <c r="P33" s="384">
        <f t="shared" si="10"/>
        <v>0</v>
      </c>
      <c r="Q33" s="36"/>
      <c r="R33" s="36"/>
      <c r="S33" s="36"/>
      <c r="T33" s="36"/>
      <c r="U33" s="36"/>
      <c r="V33" s="36"/>
      <c r="W33" s="36"/>
    </row>
    <row r="34" spans="1:23" ht="12.75" outlineLevel="1">
      <c r="A34" s="139" t="str">
        <f>'Données sur les ventes'!B31</f>
        <v>Produit A</v>
      </c>
      <c r="B34" s="376">
        <f t="shared" si="1"/>
        <v>0</v>
      </c>
      <c r="C34" s="376">
        <f t="shared" si="1"/>
        <v>0</v>
      </c>
      <c r="D34" s="376">
        <f t="shared" si="1"/>
        <v>0</v>
      </c>
      <c r="E34" s="376">
        <f>E$7*E20</f>
        <v>0</v>
      </c>
      <c r="F34" s="376">
        <f aca="true" t="shared" si="11" ref="F34:P34">F$7*F20</f>
        <v>0</v>
      </c>
      <c r="G34" s="376">
        <f t="shared" si="11"/>
        <v>0</v>
      </c>
      <c r="H34" s="376">
        <f t="shared" si="11"/>
        <v>0</v>
      </c>
      <c r="I34" s="376">
        <f t="shared" si="11"/>
        <v>0</v>
      </c>
      <c r="J34" s="376">
        <f t="shared" si="11"/>
        <v>0</v>
      </c>
      <c r="K34" s="376">
        <f t="shared" si="11"/>
        <v>0</v>
      </c>
      <c r="L34" s="376">
        <f t="shared" si="11"/>
        <v>0</v>
      </c>
      <c r="M34" s="376">
        <f t="shared" si="11"/>
        <v>0</v>
      </c>
      <c r="N34" s="376">
        <f t="shared" si="11"/>
        <v>0</v>
      </c>
      <c r="O34" s="376">
        <f t="shared" si="11"/>
        <v>0</v>
      </c>
      <c r="P34" s="384">
        <f t="shared" si="11"/>
        <v>0</v>
      </c>
      <c r="Q34" s="36"/>
      <c r="R34" s="36"/>
      <c r="S34" s="36"/>
      <c r="T34" s="36"/>
      <c r="U34" s="36"/>
      <c r="V34" s="36"/>
      <c r="W34" s="36"/>
    </row>
    <row r="35" spans="1:23" ht="12.75" outlineLevel="1">
      <c r="A35" s="139" t="str">
        <f>'Données sur les ventes'!B32</f>
        <v>Produit B</v>
      </c>
      <c r="B35" s="376">
        <f t="shared" si="1"/>
        <v>0</v>
      </c>
      <c r="C35" s="376">
        <f t="shared" si="1"/>
        <v>0</v>
      </c>
      <c r="D35" s="376">
        <f t="shared" si="1"/>
        <v>0</v>
      </c>
      <c r="E35" s="376">
        <f aca="true" t="shared" si="12" ref="E35:P35">E$7*E21</f>
        <v>0</v>
      </c>
      <c r="F35" s="376">
        <f t="shared" si="12"/>
        <v>0</v>
      </c>
      <c r="G35" s="376">
        <f t="shared" si="12"/>
        <v>0</v>
      </c>
      <c r="H35" s="376">
        <f t="shared" si="12"/>
        <v>0</v>
      </c>
      <c r="I35" s="376">
        <f t="shared" si="12"/>
        <v>0</v>
      </c>
      <c r="J35" s="376">
        <f t="shared" si="12"/>
        <v>0</v>
      </c>
      <c r="K35" s="376">
        <f t="shared" si="12"/>
        <v>0</v>
      </c>
      <c r="L35" s="376">
        <f t="shared" si="12"/>
        <v>0</v>
      </c>
      <c r="M35" s="376">
        <f t="shared" si="12"/>
        <v>0</v>
      </c>
      <c r="N35" s="376">
        <f t="shared" si="12"/>
        <v>0</v>
      </c>
      <c r="O35" s="376">
        <f t="shared" si="12"/>
        <v>0</v>
      </c>
      <c r="P35" s="384">
        <f t="shared" si="12"/>
        <v>0</v>
      </c>
      <c r="Q35" s="36"/>
      <c r="R35" s="36"/>
      <c r="S35" s="36"/>
      <c r="T35" s="36"/>
      <c r="U35" s="36"/>
      <c r="V35" s="36"/>
      <c r="W35" s="36"/>
    </row>
    <row r="36" spans="1:23" ht="13.5" outlineLevel="1" thickBot="1">
      <c r="A36" s="140"/>
      <c r="B36" s="10"/>
      <c r="C36" s="10"/>
      <c r="D36" s="10"/>
      <c r="E36" s="10"/>
      <c r="F36" s="10"/>
      <c r="G36" s="10"/>
      <c r="H36" s="10"/>
      <c r="I36" s="10"/>
      <c r="J36" s="10"/>
      <c r="K36" s="41"/>
      <c r="L36" s="41"/>
      <c r="M36" s="41"/>
      <c r="N36" s="41"/>
      <c r="O36" s="41"/>
      <c r="P36" s="147"/>
      <c r="Q36" s="36"/>
      <c r="R36" s="36"/>
      <c r="S36" s="36"/>
      <c r="T36" s="36"/>
      <c r="U36" s="36"/>
      <c r="V36" s="36"/>
      <c r="W36" s="36"/>
    </row>
    <row r="37" spans="1:22" ht="16.5" outlineLevel="1" thickBot="1">
      <c r="A37" s="142"/>
      <c r="B37" s="416" t="s">
        <v>149</v>
      </c>
      <c r="C37" s="262"/>
      <c r="D37" s="149"/>
      <c r="E37" s="149"/>
      <c r="F37" s="150"/>
      <c r="G37" s="149"/>
      <c r="H37" s="149"/>
      <c r="I37" s="149"/>
      <c r="J37" s="41"/>
      <c r="K37" s="134"/>
      <c r="L37" s="44"/>
      <c r="M37" s="43"/>
      <c r="N37" s="41"/>
      <c r="O37" s="41"/>
      <c r="P37" s="147"/>
      <c r="Q37" s="36"/>
      <c r="R37" s="36"/>
      <c r="S37" s="36"/>
      <c r="T37" s="36"/>
      <c r="U37" s="36"/>
      <c r="V37" s="36"/>
    </row>
    <row r="38" spans="1:22" ht="24.75" customHeight="1" outlineLevel="1" thickBot="1">
      <c r="A38" s="143"/>
      <c r="B38" s="263" t="s">
        <v>150</v>
      </c>
      <c r="C38" s="261"/>
      <c r="D38" s="41"/>
      <c r="E38" s="41"/>
      <c r="F38" s="41"/>
      <c r="G38" s="41"/>
      <c r="H38" s="41"/>
      <c r="I38" s="41"/>
      <c r="J38" s="41"/>
      <c r="K38" s="41"/>
      <c r="L38" s="41"/>
      <c r="M38" s="41"/>
      <c r="N38" s="41"/>
      <c r="O38" s="41"/>
      <c r="P38" s="147"/>
      <c r="Q38" s="36"/>
      <c r="R38" s="36"/>
      <c r="S38" s="36"/>
      <c r="T38" s="36"/>
      <c r="U38" s="36"/>
      <c r="V38" s="36"/>
    </row>
    <row r="39" spans="1:22" ht="12.75" outlineLevel="1">
      <c r="A39" s="144" t="str">
        <f>'Données sur les ventes'!B21</f>
        <v>Produit A</v>
      </c>
      <c r="B39" s="387">
        <f>SUM(B24:P24)</f>
        <v>0</v>
      </c>
      <c r="C39" s="151"/>
      <c r="D39" s="41"/>
      <c r="E39" s="41"/>
      <c r="F39" s="41"/>
      <c r="G39" s="41"/>
      <c r="H39" s="41"/>
      <c r="I39" s="41"/>
      <c r="J39" s="41"/>
      <c r="K39" s="41"/>
      <c r="L39" s="41"/>
      <c r="M39" s="41"/>
      <c r="N39" s="41"/>
      <c r="O39" s="41"/>
      <c r="P39" s="147"/>
      <c r="Q39" s="36"/>
      <c r="R39" s="36"/>
      <c r="S39" s="36"/>
      <c r="T39" s="36"/>
      <c r="U39" s="36"/>
      <c r="V39" s="36"/>
    </row>
    <row r="40" spans="1:22" ht="12.75" outlineLevel="1">
      <c r="A40" s="144" t="str">
        <f>'Données sur les ventes'!B22</f>
        <v>Produit B</v>
      </c>
      <c r="B40" s="388">
        <f aca="true" t="shared" si="13" ref="B40:B50">SUM(B25:P25)</f>
        <v>0</v>
      </c>
      <c r="C40" s="151"/>
      <c r="D40" s="41"/>
      <c r="E40" s="41"/>
      <c r="F40" s="41"/>
      <c r="G40" s="41"/>
      <c r="H40" s="41"/>
      <c r="I40" s="41"/>
      <c r="J40" s="41"/>
      <c r="K40" s="41"/>
      <c r="L40" s="41"/>
      <c r="M40" s="41"/>
      <c r="N40" s="41"/>
      <c r="O40" s="41"/>
      <c r="P40" s="147"/>
      <c r="Q40" s="36"/>
      <c r="R40" s="36"/>
      <c r="S40" s="36"/>
      <c r="T40" s="36"/>
      <c r="U40" s="36"/>
      <c r="V40" s="36"/>
    </row>
    <row r="41" spans="1:22" ht="12.75" outlineLevel="1">
      <c r="A41" s="144" t="str">
        <f>'Données sur les ventes'!B23</f>
        <v>Produit A</v>
      </c>
      <c r="B41" s="388">
        <f t="shared" si="13"/>
        <v>0</v>
      </c>
      <c r="C41" s="151"/>
      <c r="D41" s="41"/>
      <c r="E41" s="41"/>
      <c r="F41" s="41"/>
      <c r="G41" s="41"/>
      <c r="H41" s="41"/>
      <c r="I41" s="41"/>
      <c r="J41" s="41"/>
      <c r="K41" s="41"/>
      <c r="L41" s="41"/>
      <c r="M41" s="41"/>
      <c r="N41" s="41"/>
      <c r="O41" s="41"/>
      <c r="P41" s="147"/>
      <c r="Q41" s="36"/>
      <c r="R41" s="36"/>
      <c r="S41" s="36"/>
      <c r="T41" s="36"/>
      <c r="U41" s="36"/>
      <c r="V41" s="36"/>
    </row>
    <row r="42" spans="1:22" ht="12.75" outlineLevel="1">
      <c r="A42" s="144" t="str">
        <f>'Données sur les ventes'!B24</f>
        <v>Produit B</v>
      </c>
      <c r="B42" s="388">
        <f t="shared" si="13"/>
        <v>0</v>
      </c>
      <c r="C42" s="151"/>
      <c r="D42" s="41"/>
      <c r="E42" s="41"/>
      <c r="F42" s="41"/>
      <c r="G42" s="41"/>
      <c r="H42" s="41"/>
      <c r="I42" s="41"/>
      <c r="J42" s="41"/>
      <c r="K42" s="41"/>
      <c r="L42" s="41"/>
      <c r="M42" s="41"/>
      <c r="N42" s="41"/>
      <c r="O42" s="41"/>
      <c r="P42" s="147"/>
      <c r="Q42" s="36"/>
      <c r="R42" s="36"/>
      <c r="S42" s="36"/>
      <c r="T42" s="36"/>
      <c r="U42" s="36"/>
      <c r="V42" s="36"/>
    </row>
    <row r="43" spans="1:22" ht="12.75" outlineLevel="1">
      <c r="A43" s="144" t="str">
        <f>'Données sur les ventes'!B25</f>
        <v>Produit A</v>
      </c>
      <c r="B43" s="388">
        <f t="shared" si="13"/>
        <v>0</v>
      </c>
      <c r="C43" s="151"/>
      <c r="D43" s="41"/>
      <c r="E43" s="41"/>
      <c r="F43" s="41"/>
      <c r="G43" s="41"/>
      <c r="H43" s="41"/>
      <c r="I43" s="41"/>
      <c r="J43" s="41"/>
      <c r="K43" s="41"/>
      <c r="L43" s="41"/>
      <c r="M43" s="41"/>
      <c r="N43" s="41"/>
      <c r="O43" s="41"/>
      <c r="P43" s="147"/>
      <c r="Q43" s="36"/>
      <c r="R43" s="36"/>
      <c r="S43" s="36"/>
      <c r="T43" s="36"/>
      <c r="U43" s="36"/>
      <c r="V43" s="36"/>
    </row>
    <row r="44" spans="1:22" ht="12.75" outlineLevel="1">
      <c r="A44" s="144" t="str">
        <f>'Données sur les ventes'!B26</f>
        <v>Produit B</v>
      </c>
      <c r="B44" s="388">
        <f t="shared" si="13"/>
        <v>0</v>
      </c>
      <c r="C44" s="151"/>
      <c r="D44" s="41"/>
      <c r="E44" s="41"/>
      <c r="F44" s="41"/>
      <c r="G44" s="41"/>
      <c r="H44" s="41"/>
      <c r="I44" s="41"/>
      <c r="J44" s="41"/>
      <c r="K44" s="41"/>
      <c r="L44" s="41"/>
      <c r="M44" s="41"/>
      <c r="N44" s="41"/>
      <c r="O44" s="41"/>
      <c r="P44" s="147"/>
      <c r="Q44" s="36"/>
      <c r="R44" s="36"/>
      <c r="S44" s="36"/>
      <c r="T44" s="36"/>
      <c r="U44" s="36"/>
      <c r="V44" s="36"/>
    </row>
    <row r="45" spans="1:22" ht="12.75" outlineLevel="1">
      <c r="A45" s="144" t="str">
        <f>'Données sur les ventes'!B27</f>
        <v>Produit A</v>
      </c>
      <c r="B45" s="388">
        <f t="shared" si="13"/>
        <v>0</v>
      </c>
      <c r="C45" s="151"/>
      <c r="D45" s="41"/>
      <c r="E45" s="41"/>
      <c r="F45" s="41"/>
      <c r="G45" s="41"/>
      <c r="H45" s="41"/>
      <c r="I45" s="41"/>
      <c r="J45" s="41"/>
      <c r="K45" s="41"/>
      <c r="L45" s="41"/>
      <c r="M45" s="41"/>
      <c r="N45" s="41"/>
      <c r="O45" s="41"/>
      <c r="P45" s="147"/>
      <c r="Q45" s="36"/>
      <c r="R45" s="36"/>
      <c r="S45" s="36"/>
      <c r="T45" s="36"/>
      <c r="U45" s="36"/>
      <c r="V45" s="36"/>
    </row>
    <row r="46" spans="1:22" ht="12.75" outlineLevel="1">
      <c r="A46" s="144" t="str">
        <f>'Données sur les ventes'!B28</f>
        <v>Produit B</v>
      </c>
      <c r="B46" s="388">
        <f t="shared" si="13"/>
        <v>0</v>
      </c>
      <c r="C46" s="151"/>
      <c r="D46" s="41"/>
      <c r="E46" s="41"/>
      <c r="F46" s="41"/>
      <c r="G46" s="41"/>
      <c r="H46" s="41"/>
      <c r="I46" s="41"/>
      <c r="J46" s="41"/>
      <c r="K46" s="41"/>
      <c r="L46" s="41"/>
      <c r="M46" s="41"/>
      <c r="N46" s="41"/>
      <c r="O46" s="41"/>
      <c r="P46" s="147"/>
      <c r="Q46" s="36"/>
      <c r="R46" s="36"/>
      <c r="S46" s="36"/>
      <c r="T46" s="36"/>
      <c r="U46" s="36"/>
      <c r="V46" s="36"/>
    </row>
    <row r="47" spans="1:22" ht="12.75" outlineLevel="1">
      <c r="A47" s="144" t="str">
        <f>'Données sur les ventes'!B29</f>
        <v>Produit A</v>
      </c>
      <c r="B47" s="388">
        <f t="shared" si="13"/>
        <v>0</v>
      </c>
      <c r="C47" s="151"/>
      <c r="D47" s="41"/>
      <c r="E47" s="41"/>
      <c r="F47" s="41"/>
      <c r="G47" s="41"/>
      <c r="H47" s="41"/>
      <c r="I47" s="41"/>
      <c r="J47" s="41"/>
      <c r="K47" s="41"/>
      <c r="L47" s="41"/>
      <c r="M47" s="41"/>
      <c r="N47" s="41"/>
      <c r="O47" s="41"/>
      <c r="P47" s="147"/>
      <c r="Q47" s="36"/>
      <c r="R47" s="36"/>
      <c r="S47" s="36"/>
      <c r="T47" s="36"/>
      <c r="U47" s="36"/>
      <c r="V47" s="36"/>
    </row>
    <row r="48" spans="1:22" ht="12.75" outlineLevel="1">
      <c r="A48" s="144" t="str">
        <f>'Données sur les ventes'!B30</f>
        <v>Produit B</v>
      </c>
      <c r="B48" s="388">
        <f t="shared" si="13"/>
        <v>0</v>
      </c>
      <c r="C48" s="151"/>
      <c r="D48" s="41"/>
      <c r="E48" s="41"/>
      <c r="F48" s="41"/>
      <c r="G48" s="41"/>
      <c r="H48" s="41"/>
      <c r="I48" s="41"/>
      <c r="J48" s="41"/>
      <c r="K48" s="41"/>
      <c r="L48" s="41"/>
      <c r="M48" s="41"/>
      <c r="N48" s="41"/>
      <c r="O48" s="41"/>
      <c r="P48" s="147"/>
      <c r="Q48" s="36"/>
      <c r="R48" s="36"/>
      <c r="S48" s="36"/>
      <c r="T48" s="36"/>
      <c r="U48" s="36"/>
      <c r="V48" s="36"/>
    </row>
    <row r="49" spans="1:22" ht="12.75" outlineLevel="1">
      <c r="A49" s="144" t="str">
        <f>'Données sur les ventes'!B31</f>
        <v>Produit A</v>
      </c>
      <c r="B49" s="388">
        <f t="shared" si="13"/>
        <v>0</v>
      </c>
      <c r="C49" s="151"/>
      <c r="D49" s="41"/>
      <c r="E49" s="41"/>
      <c r="F49" s="41"/>
      <c r="G49" s="41"/>
      <c r="H49" s="41"/>
      <c r="I49" s="41"/>
      <c r="J49" s="41"/>
      <c r="K49" s="41"/>
      <c r="L49" s="41"/>
      <c r="M49" s="41"/>
      <c r="N49" s="41"/>
      <c r="O49" s="41"/>
      <c r="P49" s="147"/>
      <c r="Q49" s="36"/>
      <c r="R49" s="36"/>
      <c r="S49" s="36"/>
      <c r="T49" s="36"/>
      <c r="U49" s="36"/>
      <c r="V49" s="36"/>
    </row>
    <row r="50" spans="1:22" ht="13.5" outlineLevel="1" thickBot="1">
      <c r="A50" s="144" t="str">
        <f>'Données sur les ventes'!B32</f>
        <v>Produit B</v>
      </c>
      <c r="B50" s="389">
        <f t="shared" si="13"/>
        <v>0</v>
      </c>
      <c r="C50" s="151"/>
      <c r="D50" s="41"/>
      <c r="E50" s="41"/>
      <c r="F50" s="41"/>
      <c r="G50" s="41"/>
      <c r="H50" s="41"/>
      <c r="I50" s="41"/>
      <c r="J50" s="41"/>
      <c r="K50" s="41"/>
      <c r="L50" s="41"/>
      <c r="M50" s="41"/>
      <c r="N50" s="41"/>
      <c r="O50" s="41"/>
      <c r="P50" s="147"/>
      <c r="Q50" s="36"/>
      <c r="R50" s="36"/>
      <c r="S50" s="36"/>
      <c r="T50" s="36"/>
      <c r="U50" s="36"/>
      <c r="V50" s="36"/>
    </row>
    <row r="51" spans="1:16" s="36" customFormat="1" ht="12.75" outlineLevel="1">
      <c r="A51" s="144"/>
      <c r="B51" s="151"/>
      <c r="C51" s="151"/>
      <c r="D51" s="41"/>
      <c r="E51" s="41"/>
      <c r="F51" s="41"/>
      <c r="G51" s="41"/>
      <c r="H51" s="41"/>
      <c r="I51" s="41"/>
      <c r="J51" s="41"/>
      <c r="K51" s="41"/>
      <c r="L51" s="41"/>
      <c r="M51" s="41"/>
      <c r="N51" s="41"/>
      <c r="O51" s="41"/>
      <c r="P51" s="147"/>
    </row>
    <row r="52" spans="1:16" s="36" customFormat="1" ht="13.5" thickBot="1">
      <c r="A52" s="171"/>
      <c r="B52" s="154"/>
      <c r="C52" s="154"/>
      <c r="D52" s="155"/>
      <c r="E52" s="155"/>
      <c r="F52" s="155"/>
      <c r="G52" s="155"/>
      <c r="H52" s="155"/>
      <c r="I52" s="155"/>
      <c r="J52" s="155"/>
      <c r="K52" s="155"/>
      <c r="L52" s="155"/>
      <c r="M52" s="155"/>
      <c r="N52" s="155"/>
      <c r="O52" s="155"/>
      <c r="P52" s="148"/>
    </row>
    <row r="53" spans="1:16" s="36" customFormat="1" ht="12.75" collapsed="1">
      <c r="A53" s="168"/>
      <c r="B53" s="421"/>
      <c r="C53" s="421"/>
      <c r="D53" s="421"/>
      <c r="E53" s="421"/>
      <c r="F53" s="421"/>
      <c r="G53" s="421"/>
      <c r="H53" s="421"/>
      <c r="I53" s="421"/>
      <c r="J53" s="421"/>
      <c r="K53" s="421"/>
      <c r="L53" s="421"/>
      <c r="M53" s="421"/>
      <c r="N53" s="421"/>
      <c r="O53" s="421"/>
      <c r="P53" s="422"/>
    </row>
    <row r="54" spans="1:22" s="146" customFormat="1" ht="27.75" customHeight="1">
      <c r="A54" s="156" t="str">
        <f>Coûts!A6</f>
        <v>Recette 2</v>
      </c>
      <c r="B54" s="432" t="s">
        <v>195</v>
      </c>
      <c r="C54" s="433"/>
      <c r="D54" s="433"/>
      <c r="E54" s="433"/>
      <c r="F54" s="433"/>
      <c r="G54" s="433"/>
      <c r="H54" s="433"/>
      <c r="I54" s="433"/>
      <c r="J54" s="433"/>
      <c r="K54" s="433"/>
      <c r="L54" s="433"/>
      <c r="M54" s="433"/>
      <c r="N54" s="433"/>
      <c r="O54" s="433"/>
      <c r="P54" s="434"/>
      <c r="Q54" s="145"/>
      <c r="R54" s="145"/>
      <c r="S54" s="145"/>
      <c r="T54" s="145"/>
      <c r="U54" s="145"/>
      <c r="V54" s="145"/>
    </row>
    <row r="55" spans="1:22" ht="12.75" outlineLevel="1">
      <c r="A55" s="157" t="str">
        <f>'Données sur les ventes'!B49</f>
        <v>a</v>
      </c>
      <c r="B55" s="377"/>
      <c r="C55" s="377"/>
      <c r="D55" s="377"/>
      <c r="E55" s="377"/>
      <c r="F55" s="377"/>
      <c r="G55" s="377"/>
      <c r="H55" s="377"/>
      <c r="I55" s="377"/>
      <c r="J55" s="377"/>
      <c r="K55" s="377"/>
      <c r="L55" s="377"/>
      <c r="M55" s="377"/>
      <c r="N55" s="377"/>
      <c r="O55" s="377"/>
      <c r="P55" s="385"/>
      <c r="Q55" s="36"/>
      <c r="R55" s="36"/>
      <c r="S55" s="36"/>
      <c r="T55" s="36"/>
      <c r="U55" s="36"/>
      <c r="V55" s="36"/>
    </row>
    <row r="56" spans="1:22" ht="12.75" outlineLevel="1">
      <c r="A56" s="157" t="str">
        <f>'Données sur les ventes'!B50</f>
        <v>b</v>
      </c>
      <c r="B56" s="377"/>
      <c r="C56" s="377"/>
      <c r="D56" s="377"/>
      <c r="E56" s="377"/>
      <c r="F56" s="377"/>
      <c r="G56" s="377"/>
      <c r="H56" s="377"/>
      <c r="I56" s="377"/>
      <c r="J56" s="377"/>
      <c r="K56" s="377"/>
      <c r="L56" s="377"/>
      <c r="M56" s="377"/>
      <c r="N56" s="377"/>
      <c r="O56" s="377"/>
      <c r="P56" s="385"/>
      <c r="Q56" s="36"/>
      <c r="R56" s="36"/>
      <c r="S56" s="36"/>
      <c r="T56" s="36"/>
      <c r="U56" s="36"/>
      <c r="V56" s="36"/>
    </row>
    <row r="57" spans="1:22" ht="12.75" outlineLevel="1">
      <c r="A57" s="157" t="str">
        <f>'Données sur les ventes'!B51</f>
        <v>c</v>
      </c>
      <c r="B57" s="377"/>
      <c r="C57" s="377"/>
      <c r="D57" s="377"/>
      <c r="E57" s="377"/>
      <c r="F57" s="377"/>
      <c r="G57" s="377"/>
      <c r="H57" s="377"/>
      <c r="I57" s="377"/>
      <c r="J57" s="377"/>
      <c r="K57" s="377"/>
      <c r="L57" s="377"/>
      <c r="M57" s="377"/>
      <c r="N57" s="377"/>
      <c r="O57" s="377"/>
      <c r="P57" s="385"/>
      <c r="Q57" s="36"/>
      <c r="R57" s="36"/>
      <c r="S57" s="36"/>
      <c r="T57" s="36"/>
      <c r="U57" s="36"/>
      <c r="V57" s="36"/>
    </row>
    <row r="58" spans="1:24" ht="12.75" outlineLevel="1">
      <c r="A58" s="157" t="str">
        <f>'Données sur les ventes'!B52</f>
        <v>d</v>
      </c>
      <c r="B58" s="377"/>
      <c r="C58" s="377"/>
      <c r="D58" s="377"/>
      <c r="E58" s="377"/>
      <c r="F58" s="377"/>
      <c r="G58" s="377"/>
      <c r="H58" s="377"/>
      <c r="I58" s="377"/>
      <c r="J58" s="377"/>
      <c r="K58" s="377"/>
      <c r="L58" s="377"/>
      <c r="M58" s="377"/>
      <c r="N58" s="377"/>
      <c r="O58" s="377"/>
      <c r="P58" s="385"/>
      <c r="Q58" s="36"/>
      <c r="R58" s="36"/>
      <c r="S58" s="36"/>
      <c r="T58" s="36"/>
      <c r="U58" s="36"/>
      <c r="V58" s="36"/>
      <c r="W58" s="36"/>
      <c r="X58" s="36"/>
    </row>
    <row r="59" spans="1:24" ht="12.75" outlineLevel="1">
      <c r="A59" s="157" t="str">
        <f>'Données sur les ventes'!B53</f>
        <v>e</v>
      </c>
      <c r="B59" s="377"/>
      <c r="C59" s="377"/>
      <c r="D59" s="377"/>
      <c r="E59" s="377"/>
      <c r="F59" s="377"/>
      <c r="G59" s="377"/>
      <c r="H59" s="377"/>
      <c r="I59" s="377"/>
      <c r="J59" s="377"/>
      <c r="K59" s="377"/>
      <c r="L59" s="377"/>
      <c r="M59" s="377"/>
      <c r="N59" s="377"/>
      <c r="O59" s="377"/>
      <c r="P59" s="385"/>
      <c r="Q59" s="36"/>
      <c r="R59" s="36"/>
      <c r="S59" s="36"/>
      <c r="T59" s="36"/>
      <c r="U59" s="36"/>
      <c r="V59" s="36"/>
      <c r="W59" s="36"/>
      <c r="X59" s="36"/>
    </row>
    <row r="60" spans="1:24" ht="12.75" outlineLevel="1">
      <c r="A60" s="157" t="str">
        <f>'Données sur les ventes'!B54</f>
        <v>f</v>
      </c>
      <c r="B60" s="377"/>
      <c r="C60" s="377"/>
      <c r="D60" s="377"/>
      <c r="E60" s="377"/>
      <c r="F60" s="377"/>
      <c r="G60" s="377"/>
      <c r="H60" s="377"/>
      <c r="I60" s="377"/>
      <c r="J60" s="377"/>
      <c r="K60" s="377"/>
      <c r="L60" s="377"/>
      <c r="M60" s="377"/>
      <c r="N60" s="377"/>
      <c r="O60" s="377"/>
      <c r="P60" s="385"/>
      <c r="Q60" s="36"/>
      <c r="R60" s="36"/>
      <c r="S60" s="36"/>
      <c r="T60" s="36"/>
      <c r="U60" s="36"/>
      <c r="V60" s="36"/>
      <c r="W60" s="36"/>
      <c r="X60" s="36"/>
    </row>
    <row r="61" spans="1:24" ht="12.75" outlineLevel="1">
      <c r="A61" s="157" t="str">
        <f>'Données sur les ventes'!B55</f>
        <v>g</v>
      </c>
      <c r="B61" s="377"/>
      <c r="C61" s="377"/>
      <c r="D61" s="377"/>
      <c r="E61" s="377"/>
      <c r="F61" s="377"/>
      <c r="G61" s="377"/>
      <c r="H61" s="377"/>
      <c r="I61" s="377"/>
      <c r="J61" s="377"/>
      <c r="K61" s="377"/>
      <c r="L61" s="377"/>
      <c r="M61" s="377"/>
      <c r="N61" s="377"/>
      <c r="O61" s="377"/>
      <c r="P61" s="385"/>
      <c r="Q61" s="36"/>
      <c r="R61" s="36"/>
      <c r="S61" s="36"/>
      <c r="T61" s="36"/>
      <c r="U61" s="36"/>
      <c r="V61" s="36"/>
      <c r="W61" s="36"/>
      <c r="X61" s="36"/>
    </row>
    <row r="62" spans="1:24" ht="12.75" outlineLevel="1">
      <c r="A62" s="157" t="str">
        <f>'Données sur les ventes'!B56</f>
        <v>h</v>
      </c>
      <c r="B62" s="377"/>
      <c r="C62" s="377"/>
      <c r="D62" s="377"/>
      <c r="E62" s="377"/>
      <c r="F62" s="377"/>
      <c r="G62" s="377"/>
      <c r="H62" s="377"/>
      <c r="I62" s="377"/>
      <c r="J62" s="377"/>
      <c r="K62" s="377"/>
      <c r="L62" s="377"/>
      <c r="M62" s="377"/>
      <c r="N62" s="377"/>
      <c r="O62" s="377"/>
      <c r="P62" s="385"/>
      <c r="Q62" s="36"/>
      <c r="R62" s="36"/>
      <c r="S62" s="36"/>
      <c r="T62" s="36"/>
      <c r="U62" s="36"/>
      <c r="V62" s="36"/>
      <c r="W62" s="36"/>
      <c r="X62" s="36"/>
    </row>
    <row r="63" spans="1:24" ht="12.75" outlineLevel="1">
      <c r="A63" s="157" t="str">
        <f>'Données sur les ventes'!B57</f>
        <v>i</v>
      </c>
      <c r="B63" s="377"/>
      <c r="C63" s="377"/>
      <c r="D63" s="377"/>
      <c r="E63" s="377"/>
      <c r="F63" s="377"/>
      <c r="G63" s="377"/>
      <c r="H63" s="377"/>
      <c r="I63" s="377"/>
      <c r="J63" s="377"/>
      <c r="K63" s="377"/>
      <c r="L63" s="377"/>
      <c r="M63" s="377"/>
      <c r="N63" s="377"/>
      <c r="O63" s="377"/>
      <c r="P63" s="385"/>
      <c r="Q63" s="36"/>
      <c r="R63" s="36"/>
      <c r="S63" s="36"/>
      <c r="T63" s="36"/>
      <c r="U63" s="36"/>
      <c r="V63" s="36"/>
      <c r="W63" s="36"/>
      <c r="X63" s="36"/>
    </row>
    <row r="64" spans="1:24" ht="12.75" outlineLevel="1">
      <c r="A64" s="157" t="str">
        <f>'Données sur les ventes'!B58</f>
        <v>j</v>
      </c>
      <c r="B64" s="377"/>
      <c r="C64" s="377"/>
      <c r="D64" s="377"/>
      <c r="E64" s="377"/>
      <c r="F64" s="377"/>
      <c r="G64" s="377"/>
      <c r="H64" s="377"/>
      <c r="I64" s="377"/>
      <c r="J64" s="377"/>
      <c r="K64" s="377"/>
      <c r="L64" s="377"/>
      <c r="M64" s="377"/>
      <c r="N64" s="377"/>
      <c r="O64" s="377"/>
      <c r="P64" s="385"/>
      <c r="Q64" s="36"/>
      <c r="R64" s="36"/>
      <c r="S64" s="36"/>
      <c r="T64" s="36"/>
      <c r="U64" s="36"/>
      <c r="V64" s="36"/>
      <c r="W64" s="36"/>
      <c r="X64" s="36"/>
    </row>
    <row r="65" spans="1:24" ht="12.75" outlineLevel="1">
      <c r="A65" s="157" t="str">
        <f>'Données sur les ventes'!B59</f>
        <v>k</v>
      </c>
      <c r="B65" s="377"/>
      <c r="C65" s="377"/>
      <c r="D65" s="377"/>
      <c r="E65" s="377"/>
      <c r="F65" s="377"/>
      <c r="G65" s="377"/>
      <c r="H65" s="377"/>
      <c r="I65" s="377"/>
      <c r="J65" s="377"/>
      <c r="K65" s="377"/>
      <c r="L65" s="377"/>
      <c r="M65" s="377"/>
      <c r="N65" s="377"/>
      <c r="O65" s="377"/>
      <c r="P65" s="385"/>
      <c r="Q65" s="36"/>
      <c r="R65" s="36"/>
      <c r="S65" s="36"/>
      <c r="T65" s="36"/>
      <c r="U65" s="36"/>
      <c r="V65" s="36"/>
      <c r="W65" s="36"/>
      <c r="X65" s="36"/>
    </row>
    <row r="66" spans="1:24" ht="12.75" outlineLevel="1">
      <c r="A66" s="157" t="str">
        <f>'Données sur les ventes'!B60</f>
        <v>l</v>
      </c>
      <c r="B66" s="377"/>
      <c r="C66" s="377"/>
      <c r="D66" s="377"/>
      <c r="E66" s="377"/>
      <c r="F66" s="377"/>
      <c r="G66" s="377"/>
      <c r="H66" s="377"/>
      <c r="I66" s="377"/>
      <c r="J66" s="377"/>
      <c r="K66" s="377"/>
      <c r="L66" s="377"/>
      <c r="M66" s="377"/>
      <c r="N66" s="377"/>
      <c r="O66" s="377"/>
      <c r="P66" s="385"/>
      <c r="Q66" s="36"/>
      <c r="R66" s="36"/>
      <c r="S66" s="36"/>
      <c r="T66" s="36"/>
      <c r="U66" s="36"/>
      <c r="V66" s="36"/>
      <c r="W66" s="36"/>
      <c r="X66" s="36"/>
    </row>
    <row r="67" spans="1:24" ht="12.75" outlineLevel="1">
      <c r="A67" s="158"/>
      <c r="B67" s="41"/>
      <c r="C67" s="41"/>
      <c r="D67" s="41"/>
      <c r="E67" s="41"/>
      <c r="F67" s="41"/>
      <c r="G67" s="41"/>
      <c r="H67" s="41"/>
      <c r="I67" s="41"/>
      <c r="J67" s="41"/>
      <c r="K67" s="41"/>
      <c r="L67" s="41"/>
      <c r="M67" s="41"/>
      <c r="N67" s="41"/>
      <c r="O67" s="41"/>
      <c r="P67" s="147"/>
      <c r="Q67" s="36"/>
      <c r="R67" s="36"/>
      <c r="S67" s="36"/>
      <c r="T67" s="36"/>
      <c r="U67" s="36"/>
      <c r="V67" s="36"/>
      <c r="W67" s="36"/>
      <c r="X67" s="36"/>
    </row>
    <row r="68" spans="1:24" ht="12.75" outlineLevel="1">
      <c r="A68" s="159" t="s">
        <v>148</v>
      </c>
      <c r="B68" s="41"/>
      <c r="C68" s="41"/>
      <c r="D68" s="41"/>
      <c r="E68" s="41"/>
      <c r="F68" s="41"/>
      <c r="G68" s="41"/>
      <c r="H68" s="41"/>
      <c r="I68" s="41"/>
      <c r="J68" s="41"/>
      <c r="K68" s="41"/>
      <c r="L68" s="41"/>
      <c r="M68" s="41"/>
      <c r="N68" s="41"/>
      <c r="O68" s="41"/>
      <c r="P68" s="147"/>
      <c r="Q68" s="36"/>
      <c r="R68" s="36"/>
      <c r="S68" s="36"/>
      <c r="T68" s="36"/>
      <c r="U68" s="36"/>
      <c r="V68" s="36"/>
      <c r="W68" s="36"/>
      <c r="X68" s="36"/>
    </row>
    <row r="69" spans="1:24" ht="12.75" outlineLevel="1">
      <c r="A69" s="157" t="str">
        <f>'Données sur les ventes'!B49</f>
        <v>a</v>
      </c>
      <c r="B69" s="378">
        <f>B55*B$7</f>
        <v>0</v>
      </c>
      <c r="C69" s="378">
        <f>C55*C$7</f>
        <v>0</v>
      </c>
      <c r="D69" s="378">
        <v>0</v>
      </c>
      <c r="E69" s="378">
        <f aca="true" t="shared" si="14" ref="E69:P69">E55*E$7</f>
        <v>0</v>
      </c>
      <c r="F69" s="378">
        <f t="shared" si="14"/>
        <v>0</v>
      </c>
      <c r="G69" s="378">
        <f t="shared" si="14"/>
        <v>0</v>
      </c>
      <c r="H69" s="378">
        <f t="shared" si="14"/>
        <v>0</v>
      </c>
      <c r="I69" s="378">
        <f t="shared" si="14"/>
        <v>0</v>
      </c>
      <c r="J69" s="378">
        <f t="shared" si="14"/>
        <v>0</v>
      </c>
      <c r="K69" s="378">
        <f t="shared" si="14"/>
        <v>0</v>
      </c>
      <c r="L69" s="378">
        <f t="shared" si="14"/>
        <v>0</v>
      </c>
      <c r="M69" s="378">
        <f t="shared" si="14"/>
        <v>0</v>
      </c>
      <c r="N69" s="378">
        <f t="shared" si="14"/>
        <v>0</v>
      </c>
      <c r="O69" s="378">
        <f t="shared" si="14"/>
        <v>0</v>
      </c>
      <c r="P69" s="386">
        <f t="shared" si="14"/>
        <v>0</v>
      </c>
      <c r="Q69" s="36"/>
      <c r="R69" s="36"/>
      <c r="S69" s="36"/>
      <c r="T69" s="36"/>
      <c r="U69" s="36"/>
      <c r="V69" s="36"/>
      <c r="W69" s="36"/>
      <c r="X69" s="36"/>
    </row>
    <row r="70" spans="1:24" ht="12.75" outlineLevel="1">
      <c r="A70" s="157" t="str">
        <f>'Données sur les ventes'!B50</f>
        <v>b</v>
      </c>
      <c r="B70" s="378">
        <f aca="true" t="shared" si="15" ref="B70:C80">B56*B$7</f>
        <v>0</v>
      </c>
      <c r="C70" s="378">
        <f t="shared" si="15"/>
        <v>0</v>
      </c>
      <c r="D70" s="378">
        <v>0</v>
      </c>
      <c r="E70" s="378">
        <f aca="true" t="shared" si="16" ref="E70:P70">E56*E$7</f>
        <v>0</v>
      </c>
      <c r="F70" s="378">
        <f t="shared" si="16"/>
        <v>0</v>
      </c>
      <c r="G70" s="378">
        <f t="shared" si="16"/>
        <v>0</v>
      </c>
      <c r="H70" s="378">
        <f t="shared" si="16"/>
        <v>0</v>
      </c>
      <c r="I70" s="378">
        <f t="shared" si="16"/>
        <v>0</v>
      </c>
      <c r="J70" s="378">
        <f t="shared" si="16"/>
        <v>0</v>
      </c>
      <c r="K70" s="378">
        <f t="shared" si="16"/>
        <v>0</v>
      </c>
      <c r="L70" s="378">
        <f t="shared" si="16"/>
        <v>0</v>
      </c>
      <c r="M70" s="378">
        <f t="shared" si="16"/>
        <v>0</v>
      </c>
      <c r="N70" s="378">
        <f t="shared" si="16"/>
        <v>0</v>
      </c>
      <c r="O70" s="378">
        <f t="shared" si="16"/>
        <v>0</v>
      </c>
      <c r="P70" s="386">
        <f t="shared" si="16"/>
        <v>0</v>
      </c>
      <c r="Q70" s="36"/>
      <c r="R70" s="36"/>
      <c r="S70" s="36"/>
      <c r="T70" s="36"/>
      <c r="U70" s="36"/>
      <c r="V70" s="36"/>
      <c r="W70" s="36"/>
      <c r="X70" s="36"/>
    </row>
    <row r="71" spans="1:24" ht="12.75" outlineLevel="1">
      <c r="A71" s="157" t="str">
        <f>'Données sur les ventes'!B51</f>
        <v>c</v>
      </c>
      <c r="B71" s="378">
        <f t="shared" si="15"/>
        <v>0</v>
      </c>
      <c r="C71" s="378">
        <f t="shared" si="15"/>
        <v>0</v>
      </c>
      <c r="D71" s="378">
        <v>0</v>
      </c>
      <c r="E71" s="378">
        <f aca="true" t="shared" si="17" ref="E71:P71">E57*E$7</f>
        <v>0</v>
      </c>
      <c r="F71" s="378">
        <f t="shared" si="17"/>
        <v>0</v>
      </c>
      <c r="G71" s="378">
        <f t="shared" si="17"/>
        <v>0</v>
      </c>
      <c r="H71" s="378">
        <f t="shared" si="17"/>
        <v>0</v>
      </c>
      <c r="I71" s="378">
        <f t="shared" si="17"/>
        <v>0</v>
      </c>
      <c r="J71" s="378">
        <f t="shared" si="17"/>
        <v>0</v>
      </c>
      <c r="K71" s="378">
        <f t="shared" si="17"/>
        <v>0</v>
      </c>
      <c r="L71" s="378">
        <f t="shared" si="17"/>
        <v>0</v>
      </c>
      <c r="M71" s="378">
        <f t="shared" si="17"/>
        <v>0</v>
      </c>
      <c r="N71" s="378">
        <f t="shared" si="17"/>
        <v>0</v>
      </c>
      <c r="O71" s="378">
        <f t="shared" si="17"/>
        <v>0</v>
      </c>
      <c r="P71" s="386">
        <f t="shared" si="17"/>
        <v>0</v>
      </c>
      <c r="Q71" s="36"/>
      <c r="R71" s="36"/>
      <c r="S71" s="36"/>
      <c r="T71" s="36"/>
      <c r="U71" s="36"/>
      <c r="V71" s="36"/>
      <c r="W71" s="36"/>
      <c r="X71" s="36"/>
    </row>
    <row r="72" spans="1:24" ht="12.75" outlineLevel="1">
      <c r="A72" s="157" t="str">
        <f>'Données sur les ventes'!B52</f>
        <v>d</v>
      </c>
      <c r="B72" s="378">
        <f t="shared" si="15"/>
        <v>0</v>
      </c>
      <c r="C72" s="378">
        <f t="shared" si="15"/>
        <v>0</v>
      </c>
      <c r="D72" s="378">
        <v>0</v>
      </c>
      <c r="E72" s="378">
        <f aca="true" t="shared" si="18" ref="E72:P72">E58*E$7</f>
        <v>0</v>
      </c>
      <c r="F72" s="378">
        <f t="shared" si="18"/>
        <v>0</v>
      </c>
      <c r="G72" s="378">
        <f t="shared" si="18"/>
        <v>0</v>
      </c>
      <c r="H72" s="378">
        <f t="shared" si="18"/>
        <v>0</v>
      </c>
      <c r="I72" s="378">
        <f t="shared" si="18"/>
        <v>0</v>
      </c>
      <c r="J72" s="378">
        <f t="shared" si="18"/>
        <v>0</v>
      </c>
      <c r="K72" s="378">
        <f t="shared" si="18"/>
        <v>0</v>
      </c>
      <c r="L72" s="378">
        <f t="shared" si="18"/>
        <v>0</v>
      </c>
      <c r="M72" s="378">
        <f t="shared" si="18"/>
        <v>0</v>
      </c>
      <c r="N72" s="378">
        <f t="shared" si="18"/>
        <v>0</v>
      </c>
      <c r="O72" s="378">
        <f t="shared" si="18"/>
        <v>0</v>
      </c>
      <c r="P72" s="386">
        <f t="shared" si="18"/>
        <v>0</v>
      </c>
      <c r="Q72" s="36"/>
      <c r="R72" s="36"/>
      <c r="S72" s="36"/>
      <c r="T72" s="36"/>
      <c r="U72" s="36"/>
      <c r="V72" s="36"/>
      <c r="W72" s="36"/>
      <c r="X72" s="36"/>
    </row>
    <row r="73" spans="1:24" ht="12.75" outlineLevel="1">
      <c r="A73" s="157" t="str">
        <f>'Données sur les ventes'!B53</f>
        <v>e</v>
      </c>
      <c r="B73" s="378">
        <f t="shared" si="15"/>
        <v>0</v>
      </c>
      <c r="C73" s="378">
        <f t="shared" si="15"/>
        <v>0</v>
      </c>
      <c r="D73" s="378">
        <v>0</v>
      </c>
      <c r="E73" s="378">
        <f aca="true" t="shared" si="19" ref="E73:P73">E59*E$7</f>
        <v>0</v>
      </c>
      <c r="F73" s="378">
        <f t="shared" si="19"/>
        <v>0</v>
      </c>
      <c r="G73" s="378">
        <f t="shared" si="19"/>
        <v>0</v>
      </c>
      <c r="H73" s="378">
        <f t="shared" si="19"/>
        <v>0</v>
      </c>
      <c r="I73" s="378">
        <f t="shared" si="19"/>
        <v>0</v>
      </c>
      <c r="J73" s="378">
        <f t="shared" si="19"/>
        <v>0</v>
      </c>
      <c r="K73" s="378">
        <f t="shared" si="19"/>
        <v>0</v>
      </c>
      <c r="L73" s="378">
        <f t="shared" si="19"/>
        <v>0</v>
      </c>
      <c r="M73" s="378">
        <f t="shared" si="19"/>
        <v>0</v>
      </c>
      <c r="N73" s="378">
        <f t="shared" si="19"/>
        <v>0</v>
      </c>
      <c r="O73" s="378">
        <f t="shared" si="19"/>
        <v>0</v>
      </c>
      <c r="P73" s="386">
        <f t="shared" si="19"/>
        <v>0</v>
      </c>
      <c r="Q73" s="36"/>
      <c r="R73" s="36"/>
      <c r="S73" s="36"/>
      <c r="T73" s="36"/>
      <c r="U73" s="36"/>
      <c r="V73" s="36"/>
      <c r="W73" s="36"/>
      <c r="X73" s="36"/>
    </row>
    <row r="74" spans="1:24" ht="12.75" outlineLevel="1">
      <c r="A74" s="157" t="str">
        <f>'Données sur les ventes'!B54</f>
        <v>f</v>
      </c>
      <c r="B74" s="378">
        <f t="shared" si="15"/>
        <v>0</v>
      </c>
      <c r="C74" s="378">
        <f t="shared" si="15"/>
        <v>0</v>
      </c>
      <c r="D74" s="378">
        <v>0</v>
      </c>
      <c r="E74" s="378">
        <f aca="true" t="shared" si="20" ref="E74:P74">E60*E$7</f>
        <v>0</v>
      </c>
      <c r="F74" s="378">
        <f t="shared" si="20"/>
        <v>0</v>
      </c>
      <c r="G74" s="378">
        <f t="shared" si="20"/>
        <v>0</v>
      </c>
      <c r="H74" s="378">
        <f t="shared" si="20"/>
        <v>0</v>
      </c>
      <c r="I74" s="378">
        <f t="shared" si="20"/>
        <v>0</v>
      </c>
      <c r="J74" s="378">
        <f t="shared" si="20"/>
        <v>0</v>
      </c>
      <c r="K74" s="378">
        <f t="shared" si="20"/>
        <v>0</v>
      </c>
      <c r="L74" s="378">
        <f t="shared" si="20"/>
        <v>0</v>
      </c>
      <c r="M74" s="378">
        <f t="shared" si="20"/>
        <v>0</v>
      </c>
      <c r="N74" s="378">
        <f t="shared" si="20"/>
        <v>0</v>
      </c>
      <c r="O74" s="378">
        <f t="shared" si="20"/>
        <v>0</v>
      </c>
      <c r="P74" s="386">
        <f t="shared" si="20"/>
        <v>0</v>
      </c>
      <c r="Q74" s="36"/>
      <c r="R74" s="36"/>
      <c r="S74" s="36"/>
      <c r="T74" s="36"/>
      <c r="U74" s="36"/>
      <c r="V74" s="36"/>
      <c r="W74" s="36"/>
      <c r="X74" s="36"/>
    </row>
    <row r="75" spans="1:24" ht="12.75" outlineLevel="1">
      <c r="A75" s="157" t="str">
        <f>'Données sur les ventes'!B55</f>
        <v>g</v>
      </c>
      <c r="B75" s="378">
        <f t="shared" si="15"/>
        <v>0</v>
      </c>
      <c r="C75" s="378">
        <f t="shared" si="15"/>
        <v>0</v>
      </c>
      <c r="D75" s="378">
        <v>0</v>
      </c>
      <c r="E75" s="378">
        <f aca="true" t="shared" si="21" ref="E75:P75">E61*E$7</f>
        <v>0</v>
      </c>
      <c r="F75" s="378">
        <f t="shared" si="21"/>
        <v>0</v>
      </c>
      <c r="G75" s="378">
        <f t="shared" si="21"/>
        <v>0</v>
      </c>
      <c r="H75" s="378">
        <f t="shared" si="21"/>
        <v>0</v>
      </c>
      <c r="I75" s="378">
        <f t="shared" si="21"/>
        <v>0</v>
      </c>
      <c r="J75" s="378">
        <f t="shared" si="21"/>
        <v>0</v>
      </c>
      <c r="K75" s="378">
        <f t="shared" si="21"/>
        <v>0</v>
      </c>
      <c r="L75" s="378">
        <f t="shared" si="21"/>
        <v>0</v>
      </c>
      <c r="M75" s="378">
        <f t="shared" si="21"/>
        <v>0</v>
      </c>
      <c r="N75" s="378">
        <f t="shared" si="21"/>
        <v>0</v>
      </c>
      <c r="O75" s="378">
        <f t="shared" si="21"/>
        <v>0</v>
      </c>
      <c r="P75" s="386">
        <f t="shared" si="21"/>
        <v>0</v>
      </c>
      <c r="Q75" s="36"/>
      <c r="R75" s="36"/>
      <c r="S75" s="36"/>
      <c r="T75" s="36"/>
      <c r="U75" s="36"/>
      <c r="V75" s="36"/>
      <c r="W75" s="36"/>
      <c r="X75" s="36"/>
    </row>
    <row r="76" spans="1:24" ht="12.75" outlineLevel="1">
      <c r="A76" s="157" t="str">
        <f>'Données sur les ventes'!B56</f>
        <v>h</v>
      </c>
      <c r="B76" s="378">
        <f t="shared" si="15"/>
        <v>0</v>
      </c>
      <c r="C76" s="378">
        <f t="shared" si="15"/>
        <v>0</v>
      </c>
      <c r="D76" s="378">
        <v>0</v>
      </c>
      <c r="E76" s="378">
        <f aca="true" t="shared" si="22" ref="E76:P76">E62*E$7</f>
        <v>0</v>
      </c>
      <c r="F76" s="378">
        <f t="shared" si="22"/>
        <v>0</v>
      </c>
      <c r="G76" s="378">
        <f t="shared" si="22"/>
        <v>0</v>
      </c>
      <c r="H76" s="378">
        <f t="shared" si="22"/>
        <v>0</v>
      </c>
      <c r="I76" s="378">
        <f t="shared" si="22"/>
        <v>0</v>
      </c>
      <c r="J76" s="378">
        <f t="shared" si="22"/>
        <v>0</v>
      </c>
      <c r="K76" s="378">
        <f t="shared" si="22"/>
        <v>0</v>
      </c>
      <c r="L76" s="378">
        <f t="shared" si="22"/>
        <v>0</v>
      </c>
      <c r="M76" s="378">
        <f t="shared" si="22"/>
        <v>0</v>
      </c>
      <c r="N76" s="378">
        <f t="shared" si="22"/>
        <v>0</v>
      </c>
      <c r="O76" s="378">
        <f t="shared" si="22"/>
        <v>0</v>
      </c>
      <c r="P76" s="386">
        <f t="shared" si="22"/>
        <v>0</v>
      </c>
      <c r="Q76" s="36"/>
      <c r="R76" s="36"/>
      <c r="S76" s="36"/>
      <c r="T76" s="36"/>
      <c r="U76" s="36"/>
      <c r="V76" s="36"/>
      <c r="W76" s="36"/>
      <c r="X76" s="36"/>
    </row>
    <row r="77" spans="1:24" ht="12.75" outlineLevel="1">
      <c r="A77" s="157" t="str">
        <f>'Données sur les ventes'!B57</f>
        <v>i</v>
      </c>
      <c r="B77" s="378">
        <f t="shared" si="15"/>
        <v>0</v>
      </c>
      <c r="C77" s="378">
        <f t="shared" si="15"/>
        <v>0</v>
      </c>
      <c r="D77" s="378">
        <v>0</v>
      </c>
      <c r="E77" s="378">
        <f aca="true" t="shared" si="23" ref="E77:P77">E63*E$7</f>
        <v>0</v>
      </c>
      <c r="F77" s="378">
        <f t="shared" si="23"/>
        <v>0</v>
      </c>
      <c r="G77" s="378">
        <f t="shared" si="23"/>
        <v>0</v>
      </c>
      <c r="H77" s="378">
        <f t="shared" si="23"/>
        <v>0</v>
      </c>
      <c r="I77" s="378">
        <f t="shared" si="23"/>
        <v>0</v>
      </c>
      <c r="J77" s="378">
        <f t="shared" si="23"/>
        <v>0</v>
      </c>
      <c r="K77" s="378">
        <f t="shared" si="23"/>
        <v>0</v>
      </c>
      <c r="L77" s="378">
        <f t="shared" si="23"/>
        <v>0</v>
      </c>
      <c r="M77" s="378">
        <f t="shared" si="23"/>
        <v>0</v>
      </c>
      <c r="N77" s="378">
        <f t="shared" si="23"/>
        <v>0</v>
      </c>
      <c r="O77" s="378">
        <f t="shared" si="23"/>
        <v>0</v>
      </c>
      <c r="P77" s="386">
        <f t="shared" si="23"/>
        <v>0</v>
      </c>
      <c r="Q77" s="36"/>
      <c r="R77" s="36"/>
      <c r="S77" s="36"/>
      <c r="T77" s="36"/>
      <c r="U77" s="36"/>
      <c r="V77" s="36"/>
      <c r="W77" s="36"/>
      <c r="X77" s="36"/>
    </row>
    <row r="78" spans="1:24" ht="12.75" outlineLevel="1">
      <c r="A78" s="157" t="str">
        <f>'Données sur les ventes'!B58</f>
        <v>j</v>
      </c>
      <c r="B78" s="378">
        <f t="shared" si="15"/>
        <v>0</v>
      </c>
      <c r="C78" s="378">
        <f t="shared" si="15"/>
        <v>0</v>
      </c>
      <c r="D78" s="378">
        <v>0</v>
      </c>
      <c r="E78" s="378">
        <f aca="true" t="shared" si="24" ref="E78:P78">E64*E$7</f>
        <v>0</v>
      </c>
      <c r="F78" s="378">
        <f t="shared" si="24"/>
        <v>0</v>
      </c>
      <c r="G78" s="378">
        <f t="shared" si="24"/>
        <v>0</v>
      </c>
      <c r="H78" s="378">
        <f t="shared" si="24"/>
        <v>0</v>
      </c>
      <c r="I78" s="378">
        <f t="shared" si="24"/>
        <v>0</v>
      </c>
      <c r="J78" s="378">
        <f t="shared" si="24"/>
        <v>0</v>
      </c>
      <c r="K78" s="378">
        <f t="shared" si="24"/>
        <v>0</v>
      </c>
      <c r="L78" s="378">
        <f t="shared" si="24"/>
        <v>0</v>
      </c>
      <c r="M78" s="378">
        <f t="shared" si="24"/>
        <v>0</v>
      </c>
      <c r="N78" s="378">
        <f t="shared" si="24"/>
        <v>0</v>
      </c>
      <c r="O78" s="378">
        <f t="shared" si="24"/>
        <v>0</v>
      </c>
      <c r="P78" s="386">
        <f t="shared" si="24"/>
        <v>0</v>
      </c>
      <c r="Q78" s="36"/>
      <c r="R78" s="36"/>
      <c r="S78" s="36"/>
      <c r="T78" s="36"/>
      <c r="U78" s="36"/>
      <c r="V78" s="36"/>
      <c r="W78" s="36"/>
      <c r="X78" s="36"/>
    </row>
    <row r="79" spans="1:24" ht="12.75" outlineLevel="1">
      <c r="A79" s="157" t="str">
        <f>'Données sur les ventes'!B59</f>
        <v>k</v>
      </c>
      <c r="B79" s="378">
        <f t="shared" si="15"/>
        <v>0</v>
      </c>
      <c r="C79" s="378">
        <f t="shared" si="15"/>
        <v>0</v>
      </c>
      <c r="D79" s="378">
        <v>0</v>
      </c>
      <c r="E79" s="378">
        <f aca="true" t="shared" si="25" ref="E79:P79">E65*E$7</f>
        <v>0</v>
      </c>
      <c r="F79" s="378">
        <f t="shared" si="25"/>
        <v>0</v>
      </c>
      <c r="G79" s="378">
        <f t="shared" si="25"/>
        <v>0</v>
      </c>
      <c r="H79" s="378">
        <f t="shared" si="25"/>
        <v>0</v>
      </c>
      <c r="I79" s="378">
        <f t="shared" si="25"/>
        <v>0</v>
      </c>
      <c r="J79" s="378">
        <f t="shared" si="25"/>
        <v>0</v>
      </c>
      <c r="K79" s="378">
        <f t="shared" si="25"/>
        <v>0</v>
      </c>
      <c r="L79" s="378">
        <f t="shared" si="25"/>
        <v>0</v>
      </c>
      <c r="M79" s="378">
        <f t="shared" si="25"/>
        <v>0</v>
      </c>
      <c r="N79" s="378">
        <f t="shared" si="25"/>
        <v>0</v>
      </c>
      <c r="O79" s="378">
        <f t="shared" si="25"/>
        <v>0</v>
      </c>
      <c r="P79" s="386">
        <f t="shared" si="25"/>
        <v>0</v>
      </c>
      <c r="Q79" s="36"/>
      <c r="R79" s="36"/>
      <c r="S79" s="36"/>
      <c r="T79" s="36"/>
      <c r="U79" s="36"/>
      <c r="V79" s="36"/>
      <c r="W79" s="36"/>
      <c r="X79" s="36"/>
    </row>
    <row r="80" spans="1:24" ht="12.75" outlineLevel="1">
      <c r="A80" s="157" t="str">
        <f>'Données sur les ventes'!B60</f>
        <v>l</v>
      </c>
      <c r="B80" s="378">
        <f t="shared" si="15"/>
        <v>0</v>
      </c>
      <c r="C80" s="378">
        <f t="shared" si="15"/>
        <v>0</v>
      </c>
      <c r="D80" s="378">
        <v>0</v>
      </c>
      <c r="E80" s="378">
        <f aca="true" t="shared" si="26" ref="E80:P80">E66*E$7</f>
        <v>0</v>
      </c>
      <c r="F80" s="378">
        <f t="shared" si="26"/>
        <v>0</v>
      </c>
      <c r="G80" s="378">
        <f t="shared" si="26"/>
        <v>0</v>
      </c>
      <c r="H80" s="378">
        <f t="shared" si="26"/>
        <v>0</v>
      </c>
      <c r="I80" s="378">
        <f t="shared" si="26"/>
        <v>0</v>
      </c>
      <c r="J80" s="378">
        <f t="shared" si="26"/>
        <v>0</v>
      </c>
      <c r="K80" s="378">
        <f t="shared" si="26"/>
        <v>0</v>
      </c>
      <c r="L80" s="378">
        <f t="shared" si="26"/>
        <v>0</v>
      </c>
      <c r="M80" s="378">
        <f t="shared" si="26"/>
        <v>0</v>
      </c>
      <c r="N80" s="378">
        <f t="shared" si="26"/>
        <v>0</v>
      </c>
      <c r="O80" s="378">
        <f t="shared" si="26"/>
        <v>0</v>
      </c>
      <c r="P80" s="386">
        <f t="shared" si="26"/>
        <v>0</v>
      </c>
      <c r="Q80" s="36"/>
      <c r="R80" s="36"/>
      <c r="S80" s="36"/>
      <c r="T80" s="36"/>
      <c r="U80" s="36"/>
      <c r="V80" s="36"/>
      <c r="W80" s="36"/>
      <c r="X80" s="36"/>
    </row>
    <row r="81" spans="1:24" ht="13.5" outlineLevel="1" thickBot="1">
      <c r="A81" s="158"/>
      <c r="B81" s="41"/>
      <c r="C81" s="41"/>
      <c r="D81" s="41"/>
      <c r="E81" s="41"/>
      <c r="F81" s="41"/>
      <c r="G81" s="41"/>
      <c r="H81" s="41"/>
      <c r="I81" s="41"/>
      <c r="J81" s="41"/>
      <c r="K81" s="41"/>
      <c r="L81" s="41"/>
      <c r="M81" s="41"/>
      <c r="N81" s="41"/>
      <c r="O81" s="41"/>
      <c r="P81" s="147"/>
      <c r="Q81" s="36"/>
      <c r="R81" s="36"/>
      <c r="S81" s="36"/>
      <c r="T81" s="36"/>
      <c r="U81" s="36"/>
      <c r="V81" s="36"/>
      <c r="W81" s="36"/>
      <c r="X81" s="36"/>
    </row>
    <row r="82" spans="1:24" ht="13.5" outlineLevel="1" thickBot="1">
      <c r="A82" s="160" t="s">
        <v>151</v>
      </c>
      <c r="B82" s="136" t="s">
        <v>150</v>
      </c>
      <c r="C82" s="236"/>
      <c r="D82" s="236"/>
      <c r="E82" s="41"/>
      <c r="F82" s="41"/>
      <c r="G82" s="41"/>
      <c r="H82" s="41"/>
      <c r="I82" s="41"/>
      <c r="J82" s="41"/>
      <c r="K82" s="41"/>
      <c r="L82" s="41"/>
      <c r="M82" s="41"/>
      <c r="N82" s="41"/>
      <c r="O82" s="41"/>
      <c r="P82" s="147"/>
      <c r="Q82" s="36"/>
      <c r="R82" s="36"/>
      <c r="S82" s="36"/>
      <c r="T82" s="36"/>
      <c r="U82" s="36"/>
      <c r="V82" s="36"/>
      <c r="W82" s="36"/>
      <c r="X82" s="36"/>
    </row>
    <row r="83" spans="1:24" ht="12.75" outlineLevel="1">
      <c r="A83" s="157" t="str">
        <f>'Données sur les ventes'!B49</f>
        <v>a</v>
      </c>
      <c r="B83" s="233">
        <f aca="true" t="shared" si="27" ref="B83:B94">SUM(B69:P69)</f>
        <v>0</v>
      </c>
      <c r="C83" s="83"/>
      <c r="D83" s="83"/>
      <c r="E83" s="41"/>
      <c r="F83" s="41"/>
      <c r="G83" s="41"/>
      <c r="H83" s="41"/>
      <c r="I83" s="41"/>
      <c r="J83" s="41"/>
      <c r="K83" s="41"/>
      <c r="L83" s="41"/>
      <c r="M83" s="41"/>
      <c r="N83" s="41"/>
      <c r="O83" s="41"/>
      <c r="P83" s="147"/>
      <c r="Q83" s="36"/>
      <c r="R83" s="36"/>
      <c r="S83" s="36"/>
      <c r="T83" s="36"/>
      <c r="U83" s="36"/>
      <c r="V83" s="36"/>
      <c r="W83" s="36"/>
      <c r="X83" s="36"/>
    </row>
    <row r="84" spans="1:24" ht="12.75" outlineLevel="1">
      <c r="A84" s="157" t="str">
        <f>'Données sur les ventes'!B50</f>
        <v>b</v>
      </c>
      <c r="B84" s="234">
        <f t="shared" si="27"/>
        <v>0</v>
      </c>
      <c r="C84" s="83"/>
      <c r="D84" s="83"/>
      <c r="E84" s="41"/>
      <c r="F84" s="41"/>
      <c r="G84" s="41"/>
      <c r="H84" s="41"/>
      <c r="I84" s="41"/>
      <c r="J84" s="41"/>
      <c r="K84" s="41"/>
      <c r="L84" s="41"/>
      <c r="M84" s="41"/>
      <c r="N84" s="41"/>
      <c r="O84" s="41"/>
      <c r="P84" s="147"/>
      <c r="Q84" s="36"/>
      <c r="R84" s="36"/>
      <c r="S84" s="36"/>
      <c r="T84" s="36"/>
      <c r="U84" s="36"/>
      <c r="V84" s="36"/>
      <c r="W84" s="36"/>
      <c r="X84" s="36"/>
    </row>
    <row r="85" spans="1:24" ht="12.75" outlineLevel="1">
      <c r="A85" s="157" t="str">
        <f>'Données sur les ventes'!B51</f>
        <v>c</v>
      </c>
      <c r="B85" s="234">
        <f t="shared" si="27"/>
        <v>0</v>
      </c>
      <c r="C85" s="83"/>
      <c r="D85" s="83"/>
      <c r="E85" s="41"/>
      <c r="F85" s="41"/>
      <c r="G85" s="41"/>
      <c r="H85" s="41"/>
      <c r="I85" s="41"/>
      <c r="J85" s="41"/>
      <c r="K85" s="41"/>
      <c r="L85" s="41"/>
      <c r="M85" s="41"/>
      <c r="N85" s="41"/>
      <c r="O85" s="41"/>
      <c r="P85" s="147"/>
      <c r="Q85" s="36"/>
      <c r="R85" s="36"/>
      <c r="S85" s="36"/>
      <c r="T85" s="36"/>
      <c r="U85" s="36"/>
      <c r="V85" s="36"/>
      <c r="W85" s="36"/>
      <c r="X85" s="36"/>
    </row>
    <row r="86" spans="1:24" ht="12.75" outlineLevel="1">
      <c r="A86" s="157" t="str">
        <f>'Données sur les ventes'!B52</f>
        <v>d</v>
      </c>
      <c r="B86" s="234">
        <f t="shared" si="27"/>
        <v>0</v>
      </c>
      <c r="C86" s="83"/>
      <c r="D86" s="83"/>
      <c r="E86" s="41"/>
      <c r="F86" s="41"/>
      <c r="G86" s="41"/>
      <c r="H86" s="41"/>
      <c r="I86" s="41"/>
      <c r="J86" s="41"/>
      <c r="K86" s="41"/>
      <c r="L86" s="41"/>
      <c r="M86" s="41"/>
      <c r="N86" s="41"/>
      <c r="O86" s="41"/>
      <c r="P86" s="147"/>
      <c r="Q86" s="36"/>
      <c r="R86" s="36"/>
      <c r="S86" s="36"/>
      <c r="T86" s="36"/>
      <c r="U86" s="36"/>
      <c r="V86" s="36"/>
      <c r="W86" s="36"/>
      <c r="X86" s="36"/>
    </row>
    <row r="87" spans="1:24" ht="12.75" outlineLevel="1">
      <c r="A87" s="157" t="str">
        <f>'Données sur les ventes'!B53</f>
        <v>e</v>
      </c>
      <c r="B87" s="234">
        <f t="shared" si="27"/>
        <v>0</v>
      </c>
      <c r="C87" s="83"/>
      <c r="D87" s="83"/>
      <c r="E87" s="41"/>
      <c r="F87" s="41"/>
      <c r="G87" s="41"/>
      <c r="H87" s="41"/>
      <c r="I87" s="41"/>
      <c r="J87" s="41"/>
      <c r="K87" s="41"/>
      <c r="L87" s="41"/>
      <c r="M87" s="41"/>
      <c r="N87" s="41"/>
      <c r="O87" s="41"/>
      <c r="P87" s="147"/>
      <c r="Q87" s="36"/>
      <c r="R87" s="36"/>
      <c r="S87" s="36"/>
      <c r="T87" s="36"/>
      <c r="U87" s="36"/>
      <c r="V87" s="36"/>
      <c r="W87" s="36"/>
      <c r="X87" s="36"/>
    </row>
    <row r="88" spans="1:24" ht="12.75" outlineLevel="1">
      <c r="A88" s="157" t="str">
        <f>'Données sur les ventes'!B54</f>
        <v>f</v>
      </c>
      <c r="B88" s="234">
        <f t="shared" si="27"/>
        <v>0</v>
      </c>
      <c r="C88" s="83"/>
      <c r="D88" s="83"/>
      <c r="E88" s="41"/>
      <c r="F88" s="41"/>
      <c r="G88" s="41"/>
      <c r="H88" s="41"/>
      <c r="I88" s="41"/>
      <c r="J88" s="41"/>
      <c r="K88" s="41"/>
      <c r="L88" s="41"/>
      <c r="M88" s="41"/>
      <c r="N88" s="41"/>
      <c r="O88" s="41"/>
      <c r="P88" s="147"/>
      <c r="Q88" s="36"/>
      <c r="R88" s="36"/>
      <c r="S88" s="36"/>
      <c r="T88" s="36"/>
      <c r="U88" s="36"/>
      <c r="V88" s="36"/>
      <c r="W88" s="36"/>
      <c r="X88" s="36"/>
    </row>
    <row r="89" spans="1:24" ht="12.75" outlineLevel="1">
      <c r="A89" s="157" t="str">
        <f>'Données sur les ventes'!B55</f>
        <v>g</v>
      </c>
      <c r="B89" s="234">
        <f t="shared" si="27"/>
        <v>0</v>
      </c>
      <c r="C89" s="83"/>
      <c r="D89" s="83"/>
      <c r="E89" s="41"/>
      <c r="F89" s="41"/>
      <c r="G89" s="41"/>
      <c r="H89" s="41"/>
      <c r="I89" s="41"/>
      <c r="J89" s="41"/>
      <c r="K89" s="41"/>
      <c r="L89" s="41"/>
      <c r="M89" s="41"/>
      <c r="N89" s="41"/>
      <c r="O89" s="41"/>
      <c r="P89" s="147"/>
      <c r="Q89" s="36"/>
      <c r="R89" s="36"/>
      <c r="S89" s="36"/>
      <c r="T89" s="36"/>
      <c r="U89" s="36"/>
      <c r="V89" s="36"/>
      <c r="W89" s="36"/>
      <c r="X89" s="36"/>
    </row>
    <row r="90" spans="1:24" ht="12.75" outlineLevel="1">
      <c r="A90" s="157" t="str">
        <f>'Données sur les ventes'!B56</f>
        <v>h</v>
      </c>
      <c r="B90" s="234">
        <f t="shared" si="27"/>
        <v>0</v>
      </c>
      <c r="C90" s="83"/>
      <c r="D90" s="83"/>
      <c r="E90" s="41"/>
      <c r="F90" s="41"/>
      <c r="G90" s="41"/>
      <c r="H90" s="41"/>
      <c r="I90" s="41"/>
      <c r="J90" s="41"/>
      <c r="K90" s="41"/>
      <c r="L90" s="41"/>
      <c r="M90" s="41"/>
      <c r="N90" s="41"/>
      <c r="O90" s="41"/>
      <c r="P90" s="147"/>
      <c r="Q90" s="36"/>
      <c r="R90" s="36"/>
      <c r="S90" s="36"/>
      <c r="T90" s="36"/>
      <c r="U90" s="36"/>
      <c r="V90" s="36"/>
      <c r="W90" s="36"/>
      <c r="X90" s="36"/>
    </row>
    <row r="91" spans="1:24" ht="12.75" outlineLevel="1">
      <c r="A91" s="157" t="str">
        <f>'Données sur les ventes'!B57</f>
        <v>i</v>
      </c>
      <c r="B91" s="234">
        <f t="shared" si="27"/>
        <v>0</v>
      </c>
      <c r="C91" s="83"/>
      <c r="D91" s="83"/>
      <c r="E91" s="41"/>
      <c r="F91" s="41"/>
      <c r="G91" s="41"/>
      <c r="H91" s="41"/>
      <c r="I91" s="41"/>
      <c r="J91" s="41"/>
      <c r="K91" s="41"/>
      <c r="L91" s="41"/>
      <c r="M91" s="41"/>
      <c r="N91" s="41"/>
      <c r="O91" s="41"/>
      <c r="P91" s="147"/>
      <c r="Q91" s="36"/>
      <c r="R91" s="36"/>
      <c r="S91" s="36"/>
      <c r="T91" s="36"/>
      <c r="U91" s="36"/>
      <c r="V91" s="36"/>
      <c r="W91" s="36"/>
      <c r="X91" s="36"/>
    </row>
    <row r="92" spans="1:24" ht="12.75" outlineLevel="1">
      <c r="A92" s="157" t="str">
        <f>'Données sur les ventes'!B58</f>
        <v>j</v>
      </c>
      <c r="B92" s="234">
        <f t="shared" si="27"/>
        <v>0</v>
      </c>
      <c r="C92" s="83"/>
      <c r="D92" s="83"/>
      <c r="E92" s="41"/>
      <c r="F92" s="41"/>
      <c r="G92" s="41"/>
      <c r="H92" s="41"/>
      <c r="I92" s="41"/>
      <c r="J92" s="41"/>
      <c r="K92" s="41"/>
      <c r="L92" s="41"/>
      <c r="M92" s="41"/>
      <c r="N92" s="41"/>
      <c r="O92" s="41"/>
      <c r="P92" s="147"/>
      <c r="Q92" s="36"/>
      <c r="R92" s="36"/>
      <c r="S92" s="36"/>
      <c r="T92" s="36"/>
      <c r="U92" s="36"/>
      <c r="V92" s="36"/>
      <c r="W92" s="36"/>
      <c r="X92" s="36"/>
    </row>
    <row r="93" spans="1:24" ht="12.75" outlineLevel="1">
      <c r="A93" s="157" t="str">
        <f>'Données sur les ventes'!B59</f>
        <v>k</v>
      </c>
      <c r="B93" s="234">
        <f t="shared" si="27"/>
        <v>0</v>
      </c>
      <c r="C93" s="83"/>
      <c r="D93" s="83"/>
      <c r="E93" s="41"/>
      <c r="F93" s="41"/>
      <c r="G93" s="41"/>
      <c r="H93" s="41"/>
      <c r="I93" s="41"/>
      <c r="J93" s="41"/>
      <c r="K93" s="41"/>
      <c r="L93" s="41"/>
      <c r="M93" s="41"/>
      <c r="N93" s="41"/>
      <c r="O93" s="41"/>
      <c r="P93" s="147"/>
      <c r="Q93" s="36"/>
      <c r="R93" s="36"/>
      <c r="S93" s="36"/>
      <c r="T93" s="36"/>
      <c r="U93" s="36"/>
      <c r="V93" s="36"/>
      <c r="W93" s="36"/>
      <c r="X93" s="36"/>
    </row>
    <row r="94" spans="1:24" ht="13.5" outlineLevel="1" thickBot="1">
      <c r="A94" s="157" t="str">
        <f>'Données sur les ventes'!B60</f>
        <v>l</v>
      </c>
      <c r="B94" s="235">
        <f t="shared" si="27"/>
        <v>0</v>
      </c>
      <c r="C94" s="83"/>
      <c r="D94" s="83"/>
      <c r="E94" s="41"/>
      <c r="F94" s="41"/>
      <c r="G94" s="41"/>
      <c r="H94" s="41"/>
      <c r="I94" s="41"/>
      <c r="J94" s="41"/>
      <c r="K94" s="41"/>
      <c r="L94" s="41"/>
      <c r="M94" s="41"/>
      <c r="N94" s="41"/>
      <c r="O94" s="41"/>
      <c r="P94" s="147"/>
      <c r="Q94" s="36"/>
      <c r="R94" s="36"/>
      <c r="S94" s="36"/>
      <c r="T94" s="36"/>
      <c r="U94" s="36"/>
      <c r="V94" s="36"/>
      <c r="W94" s="36"/>
      <c r="X94" s="36"/>
    </row>
    <row r="95" spans="1:24" ht="13.5" thickBot="1">
      <c r="A95" s="169"/>
      <c r="B95" s="155"/>
      <c r="C95" s="155"/>
      <c r="D95" s="155"/>
      <c r="E95" s="155"/>
      <c r="F95" s="155"/>
      <c r="G95" s="155"/>
      <c r="H95" s="155"/>
      <c r="I95" s="155"/>
      <c r="J95" s="155"/>
      <c r="K95" s="155"/>
      <c r="L95" s="155"/>
      <c r="M95" s="155"/>
      <c r="N95" s="155"/>
      <c r="O95" s="155"/>
      <c r="P95" s="148"/>
      <c r="Q95" s="36"/>
      <c r="R95" s="36"/>
      <c r="S95" s="36"/>
      <c r="T95" s="36"/>
      <c r="U95" s="36"/>
      <c r="V95" s="36"/>
      <c r="W95" s="36"/>
      <c r="X95" s="36"/>
    </row>
    <row r="96" spans="1:24" ht="12.75">
      <c r="A96" s="161"/>
      <c r="B96" s="152"/>
      <c r="C96" s="152"/>
      <c r="D96" s="152"/>
      <c r="E96" s="152"/>
      <c r="F96" s="152"/>
      <c r="G96" s="152"/>
      <c r="H96" s="152"/>
      <c r="I96" s="152"/>
      <c r="J96" s="152"/>
      <c r="K96" s="152"/>
      <c r="L96" s="152"/>
      <c r="M96" s="152"/>
      <c r="N96" s="152"/>
      <c r="O96" s="152"/>
      <c r="P96" s="153"/>
      <c r="Q96" s="36"/>
      <c r="R96" s="36"/>
      <c r="S96" s="36"/>
      <c r="T96" s="36"/>
      <c r="U96" s="36"/>
      <c r="V96" s="36"/>
      <c r="W96" s="36"/>
      <c r="X96" s="36"/>
    </row>
    <row r="97" spans="1:24" ht="30" customHeight="1">
      <c r="A97" s="163" t="str">
        <f>Coûts!A7</f>
        <v>Recette 3</v>
      </c>
      <c r="B97" s="432" t="s">
        <v>195</v>
      </c>
      <c r="C97" s="433"/>
      <c r="D97" s="433"/>
      <c r="E97" s="433"/>
      <c r="F97" s="433"/>
      <c r="G97" s="433"/>
      <c r="H97" s="433"/>
      <c r="I97" s="433"/>
      <c r="J97" s="433"/>
      <c r="K97" s="433"/>
      <c r="L97" s="433"/>
      <c r="M97" s="433"/>
      <c r="N97" s="433"/>
      <c r="O97" s="433"/>
      <c r="P97" s="434"/>
      <c r="Q97" s="36"/>
      <c r="R97" s="36"/>
      <c r="S97" s="36"/>
      <c r="T97" s="36"/>
      <c r="U97" s="36"/>
      <c r="V97" s="36"/>
      <c r="W97" s="36"/>
      <c r="X97" s="36"/>
    </row>
    <row r="98" spans="1:24" ht="12.75" outlineLevel="1">
      <c r="A98" s="164" t="str">
        <f>'Données sur les ventes'!B77</f>
        <v>a</v>
      </c>
      <c r="B98" s="379"/>
      <c r="C98" s="379"/>
      <c r="D98" s="374"/>
      <c r="E98" s="374"/>
      <c r="F98" s="374"/>
      <c r="G98" s="374"/>
      <c r="H98" s="374"/>
      <c r="I98" s="374"/>
      <c r="J98" s="374"/>
      <c r="K98" s="374"/>
      <c r="L98" s="374"/>
      <c r="M98" s="374"/>
      <c r="N98" s="374"/>
      <c r="O98" s="374"/>
      <c r="P98" s="383"/>
      <c r="Q98" s="36"/>
      <c r="R98" s="36"/>
      <c r="S98" s="36"/>
      <c r="T98" s="36"/>
      <c r="U98" s="36"/>
      <c r="V98" s="36"/>
      <c r="W98" s="36"/>
      <c r="X98" s="36"/>
    </row>
    <row r="99" spans="1:24" ht="12.75" outlineLevel="1">
      <c r="A99" s="164" t="str">
        <f>'Données sur les ventes'!B78</f>
        <v>b</v>
      </c>
      <c r="B99" s="379"/>
      <c r="C99" s="379"/>
      <c r="D99" s="374"/>
      <c r="E99" s="374"/>
      <c r="F99" s="374"/>
      <c r="G99" s="374"/>
      <c r="H99" s="374"/>
      <c r="I99" s="374"/>
      <c r="J99" s="374"/>
      <c r="K99" s="374"/>
      <c r="L99" s="374"/>
      <c r="M99" s="374"/>
      <c r="N99" s="374"/>
      <c r="O99" s="374"/>
      <c r="P99" s="383"/>
      <c r="Q99" s="36"/>
      <c r="R99" s="36"/>
      <c r="S99" s="36"/>
      <c r="T99" s="36"/>
      <c r="U99" s="36"/>
      <c r="V99" s="36"/>
      <c r="W99" s="36"/>
      <c r="X99" s="36"/>
    </row>
    <row r="100" spans="1:16" ht="12.75" outlineLevel="1">
      <c r="A100" s="164" t="str">
        <f>'Données sur les ventes'!B79</f>
        <v>c</v>
      </c>
      <c r="B100" s="374"/>
      <c r="C100" s="374"/>
      <c r="D100" s="374"/>
      <c r="E100" s="374"/>
      <c r="F100" s="374"/>
      <c r="G100" s="374"/>
      <c r="H100" s="374"/>
      <c r="I100" s="374"/>
      <c r="J100" s="374"/>
      <c r="K100" s="374"/>
      <c r="L100" s="374"/>
      <c r="M100" s="374"/>
      <c r="N100" s="374"/>
      <c r="O100" s="374"/>
      <c r="P100" s="383"/>
    </row>
    <row r="101" spans="1:16" ht="12.75" outlineLevel="1">
      <c r="A101" s="164" t="str">
        <f>'Données sur les ventes'!B80</f>
        <v>d</v>
      </c>
      <c r="B101" s="374"/>
      <c r="C101" s="374"/>
      <c r="D101" s="374"/>
      <c r="E101" s="374"/>
      <c r="F101" s="374"/>
      <c r="G101" s="374"/>
      <c r="H101" s="374"/>
      <c r="I101" s="374"/>
      <c r="J101" s="374"/>
      <c r="K101" s="374"/>
      <c r="L101" s="374"/>
      <c r="M101" s="374"/>
      <c r="N101" s="374"/>
      <c r="O101" s="374"/>
      <c r="P101" s="383"/>
    </row>
    <row r="102" spans="1:16" ht="12.75" outlineLevel="1">
      <c r="A102" s="164" t="str">
        <f>'Données sur les ventes'!B81</f>
        <v>e</v>
      </c>
      <c r="B102" s="374"/>
      <c r="C102" s="374"/>
      <c r="D102" s="374"/>
      <c r="E102" s="374"/>
      <c r="F102" s="374"/>
      <c r="G102" s="374"/>
      <c r="H102" s="374"/>
      <c r="I102" s="374"/>
      <c r="J102" s="374"/>
      <c r="K102" s="374"/>
      <c r="L102" s="374"/>
      <c r="M102" s="374"/>
      <c r="N102" s="374"/>
      <c r="O102" s="374"/>
      <c r="P102" s="383"/>
    </row>
    <row r="103" spans="1:16" ht="12.75" outlineLevel="1">
      <c r="A103" s="164" t="str">
        <f>'Données sur les ventes'!B82</f>
        <v>f</v>
      </c>
      <c r="B103" s="380"/>
      <c r="C103" s="380"/>
      <c r="D103" s="374"/>
      <c r="E103" s="374"/>
      <c r="F103" s="374"/>
      <c r="G103" s="374"/>
      <c r="H103" s="374"/>
      <c r="I103" s="374"/>
      <c r="J103" s="374"/>
      <c r="K103" s="374"/>
      <c r="L103" s="374"/>
      <c r="M103" s="374"/>
      <c r="N103" s="374"/>
      <c r="O103" s="374"/>
      <c r="P103" s="383"/>
    </row>
    <row r="104" spans="1:16" ht="12.75" outlineLevel="1">
      <c r="A104" s="164" t="str">
        <f>'Données sur les ventes'!B83</f>
        <v>g</v>
      </c>
      <c r="B104" s="374"/>
      <c r="C104" s="374"/>
      <c r="D104" s="374"/>
      <c r="E104" s="374"/>
      <c r="F104" s="374"/>
      <c r="G104" s="374"/>
      <c r="H104" s="374"/>
      <c r="I104" s="374"/>
      <c r="J104" s="374"/>
      <c r="K104" s="374"/>
      <c r="L104" s="374"/>
      <c r="M104" s="374"/>
      <c r="N104" s="374"/>
      <c r="O104" s="374"/>
      <c r="P104" s="383"/>
    </row>
    <row r="105" spans="1:16" ht="12.75" outlineLevel="1">
      <c r="A105" s="164" t="str">
        <f>'Données sur les ventes'!B84</f>
        <v>h</v>
      </c>
      <c r="B105" s="374"/>
      <c r="C105" s="374"/>
      <c r="D105" s="374"/>
      <c r="E105" s="374"/>
      <c r="F105" s="374"/>
      <c r="G105" s="374"/>
      <c r="H105" s="374"/>
      <c r="I105" s="374"/>
      <c r="J105" s="374"/>
      <c r="K105" s="374"/>
      <c r="L105" s="374"/>
      <c r="M105" s="374"/>
      <c r="N105" s="374"/>
      <c r="O105" s="374"/>
      <c r="P105" s="383"/>
    </row>
    <row r="106" spans="1:16" ht="12.75" outlineLevel="1">
      <c r="A106" s="164" t="str">
        <f>'Données sur les ventes'!B85</f>
        <v>i</v>
      </c>
      <c r="B106" s="374"/>
      <c r="C106" s="374"/>
      <c r="D106" s="374"/>
      <c r="E106" s="374"/>
      <c r="F106" s="374"/>
      <c r="G106" s="374"/>
      <c r="H106" s="374"/>
      <c r="I106" s="374"/>
      <c r="J106" s="374"/>
      <c r="K106" s="374"/>
      <c r="L106" s="374"/>
      <c r="M106" s="374"/>
      <c r="N106" s="374"/>
      <c r="O106" s="374"/>
      <c r="P106" s="383"/>
    </row>
    <row r="107" spans="1:16" ht="12.75" outlineLevel="1">
      <c r="A107" s="164" t="str">
        <f>'Données sur les ventes'!B86</f>
        <v>j</v>
      </c>
      <c r="B107" s="374"/>
      <c r="C107" s="374"/>
      <c r="D107" s="374"/>
      <c r="E107" s="374"/>
      <c r="F107" s="374"/>
      <c r="G107" s="374"/>
      <c r="H107" s="374"/>
      <c r="I107" s="374"/>
      <c r="J107" s="374"/>
      <c r="K107" s="374"/>
      <c r="L107" s="374"/>
      <c r="M107" s="374"/>
      <c r="N107" s="374"/>
      <c r="O107" s="374"/>
      <c r="P107" s="383"/>
    </row>
    <row r="108" spans="1:16" ht="12.75" outlineLevel="1">
      <c r="A108" s="164" t="str">
        <f>'Données sur les ventes'!B87</f>
        <v>k</v>
      </c>
      <c r="B108" s="374"/>
      <c r="C108" s="374"/>
      <c r="D108" s="374"/>
      <c r="E108" s="374"/>
      <c r="F108" s="374"/>
      <c r="G108" s="374"/>
      <c r="H108" s="374"/>
      <c r="I108" s="374"/>
      <c r="J108" s="374"/>
      <c r="K108" s="374"/>
      <c r="L108" s="374"/>
      <c r="M108" s="374"/>
      <c r="N108" s="374"/>
      <c r="O108" s="374"/>
      <c r="P108" s="383"/>
    </row>
    <row r="109" spans="1:16" ht="12.75" outlineLevel="1">
      <c r="A109" s="164" t="str">
        <f>'Données sur les ventes'!B88</f>
        <v>l</v>
      </c>
      <c r="B109" s="374"/>
      <c r="C109" s="374"/>
      <c r="D109" s="374"/>
      <c r="E109" s="374"/>
      <c r="F109" s="374"/>
      <c r="G109" s="374"/>
      <c r="H109" s="374"/>
      <c r="I109" s="374"/>
      <c r="J109" s="374"/>
      <c r="K109" s="374"/>
      <c r="L109" s="374"/>
      <c r="M109" s="374"/>
      <c r="N109" s="374"/>
      <c r="O109" s="374"/>
      <c r="P109" s="383"/>
    </row>
    <row r="110" spans="1:16" ht="12.75" outlineLevel="1">
      <c r="A110" s="162"/>
      <c r="B110" s="41"/>
      <c r="C110" s="41"/>
      <c r="D110" s="41"/>
      <c r="E110" s="41"/>
      <c r="F110" s="41"/>
      <c r="G110" s="41"/>
      <c r="H110" s="41"/>
      <c r="I110" s="41"/>
      <c r="J110" s="41"/>
      <c r="K110" s="41"/>
      <c r="L110" s="41"/>
      <c r="M110" s="41"/>
      <c r="N110" s="41"/>
      <c r="O110" s="41"/>
      <c r="P110" s="147"/>
    </row>
    <row r="111" spans="1:16" ht="12.75" outlineLevel="1">
      <c r="A111" s="165" t="s">
        <v>148</v>
      </c>
      <c r="B111" s="41"/>
      <c r="C111" s="41"/>
      <c r="D111" s="41"/>
      <c r="E111" s="41"/>
      <c r="F111" s="41"/>
      <c r="G111" s="41"/>
      <c r="H111" s="41"/>
      <c r="I111" s="41"/>
      <c r="J111" s="41"/>
      <c r="K111" s="41"/>
      <c r="L111" s="41"/>
      <c r="M111" s="41"/>
      <c r="N111" s="41"/>
      <c r="O111" s="41"/>
      <c r="P111" s="147"/>
    </row>
    <row r="112" spans="1:16" ht="12.75" outlineLevel="1">
      <c r="A112" s="164" t="str">
        <f>'Données sur les ventes'!B77</f>
        <v>a</v>
      </c>
      <c r="B112" s="378">
        <f aca="true" t="shared" si="28" ref="B112:D123">B98*B$7</f>
        <v>0</v>
      </c>
      <c r="C112" s="378">
        <f t="shared" si="28"/>
        <v>0</v>
      </c>
      <c r="D112" s="378">
        <f t="shared" si="28"/>
        <v>0</v>
      </c>
      <c r="E112" s="378">
        <f aca="true" t="shared" si="29" ref="E112:P112">E98*E$7</f>
        <v>0</v>
      </c>
      <c r="F112" s="378">
        <f t="shared" si="29"/>
        <v>0</v>
      </c>
      <c r="G112" s="378">
        <f t="shared" si="29"/>
        <v>0</v>
      </c>
      <c r="H112" s="378">
        <f>H98*H$7</f>
        <v>0</v>
      </c>
      <c r="I112" s="378">
        <f t="shared" si="29"/>
        <v>0</v>
      </c>
      <c r="J112" s="378">
        <f t="shared" si="29"/>
        <v>0</v>
      </c>
      <c r="K112" s="378">
        <f t="shared" si="29"/>
        <v>0</v>
      </c>
      <c r="L112" s="378">
        <f t="shared" si="29"/>
        <v>0</v>
      </c>
      <c r="M112" s="378">
        <f t="shared" si="29"/>
        <v>0</v>
      </c>
      <c r="N112" s="378">
        <f t="shared" si="29"/>
        <v>0</v>
      </c>
      <c r="O112" s="378">
        <f t="shared" si="29"/>
        <v>0</v>
      </c>
      <c r="P112" s="386">
        <f t="shared" si="29"/>
        <v>0</v>
      </c>
    </row>
    <row r="113" spans="1:16" ht="12.75" outlineLevel="1">
      <c r="A113" s="164" t="str">
        <f>'Données sur les ventes'!B78</f>
        <v>b</v>
      </c>
      <c r="B113" s="378">
        <f t="shared" si="28"/>
        <v>0</v>
      </c>
      <c r="C113" s="378">
        <f t="shared" si="28"/>
        <v>0</v>
      </c>
      <c r="D113" s="378">
        <f aca="true" t="shared" si="30" ref="D113:D123">D99*D$7</f>
        <v>0</v>
      </c>
      <c r="E113" s="378">
        <f aca="true" t="shared" si="31" ref="E113:P113">E99*E$7</f>
        <v>0</v>
      </c>
      <c r="F113" s="378">
        <f t="shared" si="31"/>
        <v>0</v>
      </c>
      <c r="G113" s="378">
        <f t="shared" si="31"/>
        <v>0</v>
      </c>
      <c r="H113" s="378">
        <f t="shared" si="31"/>
        <v>0</v>
      </c>
      <c r="I113" s="378">
        <f t="shared" si="31"/>
        <v>0</v>
      </c>
      <c r="J113" s="378">
        <f t="shared" si="31"/>
        <v>0</v>
      </c>
      <c r="K113" s="378">
        <f t="shared" si="31"/>
        <v>0</v>
      </c>
      <c r="L113" s="378">
        <f t="shared" si="31"/>
        <v>0</v>
      </c>
      <c r="M113" s="378">
        <f t="shared" si="31"/>
        <v>0</v>
      </c>
      <c r="N113" s="378">
        <f t="shared" si="31"/>
        <v>0</v>
      </c>
      <c r="O113" s="378">
        <f t="shared" si="31"/>
        <v>0</v>
      </c>
      <c r="P113" s="386">
        <f t="shared" si="31"/>
        <v>0</v>
      </c>
    </row>
    <row r="114" spans="1:16" ht="12.75" outlineLevel="1">
      <c r="A114" s="164" t="str">
        <f>'Données sur les ventes'!B79</f>
        <v>c</v>
      </c>
      <c r="B114" s="378">
        <f t="shared" si="28"/>
        <v>0</v>
      </c>
      <c r="C114" s="378">
        <f t="shared" si="28"/>
        <v>0</v>
      </c>
      <c r="D114" s="378">
        <f t="shared" si="30"/>
        <v>0</v>
      </c>
      <c r="E114" s="378">
        <f aca="true" t="shared" si="32" ref="E114:P114">E100*E$7</f>
        <v>0</v>
      </c>
      <c r="F114" s="378">
        <f t="shared" si="32"/>
        <v>0</v>
      </c>
      <c r="G114" s="378">
        <f t="shared" si="32"/>
        <v>0</v>
      </c>
      <c r="H114" s="378">
        <f t="shared" si="32"/>
        <v>0</v>
      </c>
      <c r="I114" s="378">
        <f t="shared" si="32"/>
        <v>0</v>
      </c>
      <c r="J114" s="378">
        <f t="shared" si="32"/>
        <v>0</v>
      </c>
      <c r="K114" s="378">
        <f t="shared" si="32"/>
        <v>0</v>
      </c>
      <c r="L114" s="378">
        <f t="shared" si="32"/>
        <v>0</v>
      </c>
      <c r="M114" s="378">
        <f t="shared" si="32"/>
        <v>0</v>
      </c>
      <c r="N114" s="378">
        <f t="shared" si="32"/>
        <v>0</v>
      </c>
      <c r="O114" s="378">
        <f t="shared" si="32"/>
        <v>0</v>
      </c>
      <c r="P114" s="386">
        <f t="shared" si="32"/>
        <v>0</v>
      </c>
    </row>
    <row r="115" spans="1:16" ht="12.75" outlineLevel="1">
      <c r="A115" s="164" t="str">
        <f>'Données sur les ventes'!B80</f>
        <v>d</v>
      </c>
      <c r="B115" s="378">
        <f t="shared" si="28"/>
        <v>0</v>
      </c>
      <c r="C115" s="378">
        <f t="shared" si="28"/>
        <v>0</v>
      </c>
      <c r="D115" s="378">
        <f t="shared" si="30"/>
        <v>0</v>
      </c>
      <c r="E115" s="378">
        <f aca="true" t="shared" si="33" ref="E115:P115">E101*E$7</f>
        <v>0</v>
      </c>
      <c r="F115" s="378">
        <f t="shared" si="33"/>
        <v>0</v>
      </c>
      <c r="G115" s="378">
        <f t="shared" si="33"/>
        <v>0</v>
      </c>
      <c r="H115" s="378">
        <f t="shared" si="33"/>
        <v>0</v>
      </c>
      <c r="I115" s="378">
        <f t="shared" si="33"/>
        <v>0</v>
      </c>
      <c r="J115" s="378">
        <f t="shared" si="33"/>
        <v>0</v>
      </c>
      <c r="K115" s="378">
        <f t="shared" si="33"/>
        <v>0</v>
      </c>
      <c r="L115" s="378">
        <f t="shared" si="33"/>
        <v>0</v>
      </c>
      <c r="M115" s="378">
        <f t="shared" si="33"/>
        <v>0</v>
      </c>
      <c r="N115" s="378">
        <f t="shared" si="33"/>
        <v>0</v>
      </c>
      <c r="O115" s="378">
        <f t="shared" si="33"/>
        <v>0</v>
      </c>
      <c r="P115" s="386">
        <f t="shared" si="33"/>
        <v>0</v>
      </c>
    </row>
    <row r="116" spans="1:16" ht="12.75" outlineLevel="1">
      <c r="A116" s="164" t="str">
        <f>'Données sur les ventes'!B81</f>
        <v>e</v>
      </c>
      <c r="B116" s="378">
        <f t="shared" si="28"/>
        <v>0</v>
      </c>
      <c r="C116" s="378">
        <f t="shared" si="28"/>
        <v>0</v>
      </c>
      <c r="D116" s="378">
        <f t="shared" si="30"/>
        <v>0</v>
      </c>
      <c r="E116" s="378">
        <f aca="true" t="shared" si="34" ref="E116:P116">E102*E$7</f>
        <v>0</v>
      </c>
      <c r="F116" s="378">
        <f t="shared" si="34"/>
        <v>0</v>
      </c>
      <c r="G116" s="378">
        <f t="shared" si="34"/>
        <v>0</v>
      </c>
      <c r="H116" s="378">
        <f t="shared" si="34"/>
        <v>0</v>
      </c>
      <c r="I116" s="378">
        <f t="shared" si="34"/>
        <v>0</v>
      </c>
      <c r="J116" s="378">
        <f t="shared" si="34"/>
        <v>0</v>
      </c>
      <c r="K116" s="378">
        <f t="shared" si="34"/>
        <v>0</v>
      </c>
      <c r="L116" s="378">
        <f t="shared" si="34"/>
        <v>0</v>
      </c>
      <c r="M116" s="378">
        <f t="shared" si="34"/>
        <v>0</v>
      </c>
      <c r="N116" s="378">
        <f t="shared" si="34"/>
        <v>0</v>
      </c>
      <c r="O116" s="378">
        <f t="shared" si="34"/>
        <v>0</v>
      </c>
      <c r="P116" s="386">
        <f t="shared" si="34"/>
        <v>0</v>
      </c>
    </row>
    <row r="117" spans="1:16" ht="12.75" outlineLevel="1">
      <c r="A117" s="164" t="str">
        <f>'Données sur les ventes'!B82</f>
        <v>f</v>
      </c>
      <c r="B117" s="378">
        <f t="shared" si="28"/>
        <v>0</v>
      </c>
      <c r="C117" s="378">
        <f t="shared" si="28"/>
        <v>0</v>
      </c>
      <c r="D117" s="378">
        <f t="shared" si="30"/>
        <v>0</v>
      </c>
      <c r="E117" s="378">
        <f aca="true" t="shared" si="35" ref="E117:P117">E103*E$7</f>
        <v>0</v>
      </c>
      <c r="F117" s="378">
        <f t="shared" si="35"/>
        <v>0</v>
      </c>
      <c r="G117" s="378">
        <f t="shared" si="35"/>
        <v>0</v>
      </c>
      <c r="H117" s="378">
        <f t="shared" si="35"/>
        <v>0</v>
      </c>
      <c r="I117" s="378">
        <f t="shared" si="35"/>
        <v>0</v>
      </c>
      <c r="J117" s="378">
        <f t="shared" si="35"/>
        <v>0</v>
      </c>
      <c r="K117" s="378">
        <f t="shared" si="35"/>
        <v>0</v>
      </c>
      <c r="L117" s="378">
        <f t="shared" si="35"/>
        <v>0</v>
      </c>
      <c r="M117" s="378">
        <f t="shared" si="35"/>
        <v>0</v>
      </c>
      <c r="N117" s="378">
        <f t="shared" si="35"/>
        <v>0</v>
      </c>
      <c r="O117" s="378">
        <f t="shared" si="35"/>
        <v>0</v>
      </c>
      <c r="P117" s="386">
        <f t="shared" si="35"/>
        <v>0</v>
      </c>
    </row>
    <row r="118" spans="1:16" ht="12.75" outlineLevel="1">
      <c r="A118" s="164" t="str">
        <f>'Données sur les ventes'!B83</f>
        <v>g</v>
      </c>
      <c r="B118" s="378">
        <f t="shared" si="28"/>
        <v>0</v>
      </c>
      <c r="C118" s="378">
        <f t="shared" si="28"/>
        <v>0</v>
      </c>
      <c r="D118" s="378">
        <f t="shared" si="30"/>
        <v>0</v>
      </c>
      <c r="E118" s="378">
        <f aca="true" t="shared" si="36" ref="E118:P118">E104*E$7</f>
        <v>0</v>
      </c>
      <c r="F118" s="378">
        <f t="shared" si="36"/>
        <v>0</v>
      </c>
      <c r="G118" s="378">
        <f t="shared" si="36"/>
        <v>0</v>
      </c>
      <c r="H118" s="378">
        <f t="shared" si="36"/>
        <v>0</v>
      </c>
      <c r="I118" s="378">
        <f t="shared" si="36"/>
        <v>0</v>
      </c>
      <c r="J118" s="378">
        <f t="shared" si="36"/>
        <v>0</v>
      </c>
      <c r="K118" s="378">
        <f t="shared" si="36"/>
        <v>0</v>
      </c>
      <c r="L118" s="378">
        <f t="shared" si="36"/>
        <v>0</v>
      </c>
      <c r="M118" s="378">
        <f t="shared" si="36"/>
        <v>0</v>
      </c>
      <c r="N118" s="378">
        <f t="shared" si="36"/>
        <v>0</v>
      </c>
      <c r="O118" s="378">
        <f t="shared" si="36"/>
        <v>0</v>
      </c>
      <c r="P118" s="386">
        <f t="shared" si="36"/>
        <v>0</v>
      </c>
    </row>
    <row r="119" spans="1:16" ht="12.75" outlineLevel="1">
      <c r="A119" s="164" t="str">
        <f>'Données sur les ventes'!B84</f>
        <v>h</v>
      </c>
      <c r="B119" s="378">
        <f t="shared" si="28"/>
        <v>0</v>
      </c>
      <c r="C119" s="378">
        <f t="shared" si="28"/>
        <v>0</v>
      </c>
      <c r="D119" s="378">
        <f t="shared" si="30"/>
        <v>0</v>
      </c>
      <c r="E119" s="378">
        <f aca="true" t="shared" si="37" ref="E119:P119">E105*E$7</f>
        <v>0</v>
      </c>
      <c r="F119" s="378">
        <f t="shared" si="37"/>
        <v>0</v>
      </c>
      <c r="G119" s="378">
        <f t="shared" si="37"/>
        <v>0</v>
      </c>
      <c r="H119" s="378">
        <f t="shared" si="37"/>
        <v>0</v>
      </c>
      <c r="I119" s="378">
        <f t="shared" si="37"/>
        <v>0</v>
      </c>
      <c r="J119" s="378">
        <f t="shared" si="37"/>
        <v>0</v>
      </c>
      <c r="K119" s="378">
        <f t="shared" si="37"/>
        <v>0</v>
      </c>
      <c r="L119" s="378">
        <f t="shared" si="37"/>
        <v>0</v>
      </c>
      <c r="M119" s="378">
        <f t="shared" si="37"/>
        <v>0</v>
      </c>
      <c r="N119" s="378">
        <f t="shared" si="37"/>
        <v>0</v>
      </c>
      <c r="O119" s="378">
        <f t="shared" si="37"/>
        <v>0</v>
      </c>
      <c r="P119" s="386">
        <f t="shared" si="37"/>
        <v>0</v>
      </c>
    </row>
    <row r="120" spans="1:16" ht="12.75" outlineLevel="1">
      <c r="A120" s="164" t="str">
        <f>'Données sur les ventes'!B85</f>
        <v>i</v>
      </c>
      <c r="B120" s="378">
        <f t="shared" si="28"/>
        <v>0</v>
      </c>
      <c r="C120" s="378">
        <f t="shared" si="28"/>
        <v>0</v>
      </c>
      <c r="D120" s="378">
        <f t="shared" si="30"/>
        <v>0</v>
      </c>
      <c r="E120" s="378">
        <f aca="true" t="shared" si="38" ref="E120:P120">E106*E$7</f>
        <v>0</v>
      </c>
      <c r="F120" s="378">
        <f t="shared" si="38"/>
        <v>0</v>
      </c>
      <c r="G120" s="378">
        <f t="shared" si="38"/>
        <v>0</v>
      </c>
      <c r="H120" s="378">
        <f t="shared" si="38"/>
        <v>0</v>
      </c>
      <c r="I120" s="378">
        <f t="shared" si="38"/>
        <v>0</v>
      </c>
      <c r="J120" s="378">
        <f t="shared" si="38"/>
        <v>0</v>
      </c>
      <c r="K120" s="378">
        <f t="shared" si="38"/>
        <v>0</v>
      </c>
      <c r="L120" s="378">
        <f t="shared" si="38"/>
        <v>0</v>
      </c>
      <c r="M120" s="378">
        <f t="shared" si="38"/>
        <v>0</v>
      </c>
      <c r="N120" s="378">
        <f t="shared" si="38"/>
        <v>0</v>
      </c>
      <c r="O120" s="378">
        <f t="shared" si="38"/>
        <v>0</v>
      </c>
      <c r="P120" s="386">
        <f t="shared" si="38"/>
        <v>0</v>
      </c>
    </row>
    <row r="121" spans="1:16" ht="12.75" outlineLevel="1">
      <c r="A121" s="164" t="str">
        <f>'Données sur les ventes'!B86</f>
        <v>j</v>
      </c>
      <c r="B121" s="378">
        <f t="shared" si="28"/>
        <v>0</v>
      </c>
      <c r="C121" s="378">
        <f t="shared" si="28"/>
        <v>0</v>
      </c>
      <c r="D121" s="378">
        <f t="shared" si="30"/>
        <v>0</v>
      </c>
      <c r="E121" s="378">
        <f aca="true" t="shared" si="39" ref="E121:P121">E107*E$7</f>
        <v>0</v>
      </c>
      <c r="F121" s="378">
        <f t="shared" si="39"/>
        <v>0</v>
      </c>
      <c r="G121" s="378">
        <f t="shared" si="39"/>
        <v>0</v>
      </c>
      <c r="H121" s="378">
        <f t="shared" si="39"/>
        <v>0</v>
      </c>
      <c r="I121" s="378">
        <f t="shared" si="39"/>
        <v>0</v>
      </c>
      <c r="J121" s="378">
        <f t="shared" si="39"/>
        <v>0</v>
      </c>
      <c r="K121" s="378">
        <f t="shared" si="39"/>
        <v>0</v>
      </c>
      <c r="L121" s="378">
        <f t="shared" si="39"/>
        <v>0</v>
      </c>
      <c r="M121" s="378">
        <f t="shared" si="39"/>
        <v>0</v>
      </c>
      <c r="N121" s="378">
        <f t="shared" si="39"/>
        <v>0</v>
      </c>
      <c r="O121" s="378">
        <f t="shared" si="39"/>
        <v>0</v>
      </c>
      <c r="P121" s="386">
        <f t="shared" si="39"/>
        <v>0</v>
      </c>
    </row>
    <row r="122" spans="1:16" ht="12.75" outlineLevel="1">
      <c r="A122" s="164" t="str">
        <f>'Données sur les ventes'!B87</f>
        <v>k</v>
      </c>
      <c r="B122" s="378">
        <f>B108*B$7</f>
        <v>0</v>
      </c>
      <c r="C122" s="378">
        <f t="shared" si="28"/>
        <v>0</v>
      </c>
      <c r="D122" s="378">
        <f t="shared" si="30"/>
        <v>0</v>
      </c>
      <c r="E122" s="378">
        <f aca="true" t="shared" si="40" ref="E122:P122">E108*E$7</f>
        <v>0</v>
      </c>
      <c r="F122" s="378">
        <f t="shared" si="40"/>
        <v>0</v>
      </c>
      <c r="G122" s="378">
        <f t="shared" si="40"/>
        <v>0</v>
      </c>
      <c r="H122" s="378">
        <f t="shared" si="40"/>
        <v>0</v>
      </c>
      <c r="I122" s="378">
        <f t="shared" si="40"/>
        <v>0</v>
      </c>
      <c r="J122" s="378">
        <f t="shared" si="40"/>
        <v>0</v>
      </c>
      <c r="K122" s="378">
        <f t="shared" si="40"/>
        <v>0</v>
      </c>
      <c r="L122" s="378">
        <f t="shared" si="40"/>
        <v>0</v>
      </c>
      <c r="M122" s="378">
        <f t="shared" si="40"/>
        <v>0</v>
      </c>
      <c r="N122" s="378">
        <f t="shared" si="40"/>
        <v>0</v>
      </c>
      <c r="O122" s="378">
        <f t="shared" si="40"/>
        <v>0</v>
      </c>
      <c r="P122" s="386">
        <f t="shared" si="40"/>
        <v>0</v>
      </c>
    </row>
    <row r="123" spans="1:16" ht="12.75" outlineLevel="1">
      <c r="A123" s="164" t="str">
        <f>'Données sur les ventes'!B88</f>
        <v>l</v>
      </c>
      <c r="B123" s="378">
        <f t="shared" si="28"/>
        <v>0</v>
      </c>
      <c r="C123" s="378">
        <f t="shared" si="28"/>
        <v>0</v>
      </c>
      <c r="D123" s="378">
        <f t="shared" si="30"/>
        <v>0</v>
      </c>
      <c r="E123" s="378">
        <f aca="true" t="shared" si="41" ref="E123:P123">E109*E$7</f>
        <v>0</v>
      </c>
      <c r="F123" s="378">
        <f t="shared" si="41"/>
        <v>0</v>
      </c>
      <c r="G123" s="378">
        <f t="shared" si="41"/>
        <v>0</v>
      </c>
      <c r="H123" s="378">
        <f t="shared" si="41"/>
        <v>0</v>
      </c>
      <c r="I123" s="378">
        <f t="shared" si="41"/>
        <v>0</v>
      </c>
      <c r="J123" s="378">
        <f t="shared" si="41"/>
        <v>0</v>
      </c>
      <c r="K123" s="378">
        <f t="shared" si="41"/>
        <v>0</v>
      </c>
      <c r="L123" s="378">
        <f t="shared" si="41"/>
        <v>0</v>
      </c>
      <c r="M123" s="378">
        <f t="shared" si="41"/>
        <v>0</v>
      </c>
      <c r="N123" s="378">
        <f t="shared" si="41"/>
        <v>0</v>
      </c>
      <c r="O123" s="378">
        <f t="shared" si="41"/>
        <v>0</v>
      </c>
      <c r="P123" s="386">
        <f t="shared" si="41"/>
        <v>0</v>
      </c>
    </row>
    <row r="124" spans="1:16" ht="13.5" outlineLevel="1" thickBot="1">
      <c r="A124" s="162"/>
      <c r="B124" s="41"/>
      <c r="C124" s="41"/>
      <c r="D124" s="41"/>
      <c r="E124" s="41"/>
      <c r="F124" s="41"/>
      <c r="G124" s="41"/>
      <c r="H124" s="41"/>
      <c r="I124" s="41"/>
      <c r="J124" s="41"/>
      <c r="K124" s="41"/>
      <c r="L124" s="41"/>
      <c r="M124" s="41"/>
      <c r="N124" s="41"/>
      <c r="O124" s="41"/>
      <c r="P124" s="147"/>
    </row>
    <row r="125" spans="1:16" ht="13.5" outlineLevel="1" thickBot="1">
      <c r="A125" s="162"/>
      <c r="B125" s="291" t="s">
        <v>152</v>
      </c>
      <c r="C125" s="237"/>
      <c r="D125" s="41"/>
      <c r="E125" s="41"/>
      <c r="F125" s="41"/>
      <c r="G125" s="41"/>
      <c r="H125" s="41"/>
      <c r="I125" s="41"/>
      <c r="J125" s="41"/>
      <c r="K125" s="41"/>
      <c r="L125" s="41"/>
      <c r="M125" s="41"/>
      <c r="N125" s="41"/>
      <c r="O125" s="41"/>
      <c r="P125" s="147"/>
    </row>
    <row r="126" spans="1:16" ht="13.5" outlineLevel="1" thickBot="1">
      <c r="A126" s="166" t="s">
        <v>151</v>
      </c>
      <c r="B126" s="136" t="s">
        <v>150</v>
      </c>
      <c r="C126" s="236"/>
      <c r="D126" s="41"/>
      <c r="E126" s="41"/>
      <c r="F126" s="41"/>
      <c r="G126" s="41"/>
      <c r="H126" s="41"/>
      <c r="I126" s="41"/>
      <c r="J126" s="41"/>
      <c r="K126" s="41"/>
      <c r="L126" s="41"/>
      <c r="M126" s="41"/>
      <c r="N126" s="41"/>
      <c r="O126" s="41"/>
      <c r="P126" s="147"/>
    </row>
    <row r="127" spans="1:16" ht="12.75" outlineLevel="1">
      <c r="A127" s="164" t="str">
        <f>'Données sur les ventes'!B77</f>
        <v>a</v>
      </c>
      <c r="B127" s="233">
        <f aca="true" t="shared" si="42" ref="B127:B137">SUM(B112:P112)</f>
        <v>0</v>
      </c>
      <c r="C127" s="83"/>
      <c r="D127" s="41"/>
      <c r="E127" s="41"/>
      <c r="F127" s="41"/>
      <c r="G127" s="41"/>
      <c r="H127" s="41"/>
      <c r="I127" s="41"/>
      <c r="J127" s="41"/>
      <c r="K127" s="41"/>
      <c r="L127" s="41"/>
      <c r="M127" s="41"/>
      <c r="N127" s="41"/>
      <c r="O127" s="41"/>
      <c r="P127" s="147"/>
    </row>
    <row r="128" spans="1:16" ht="12.75" outlineLevel="1">
      <c r="A128" s="164" t="str">
        <f>'Données sur les ventes'!B78</f>
        <v>b</v>
      </c>
      <c r="B128" s="234">
        <f t="shared" si="42"/>
        <v>0</v>
      </c>
      <c r="C128" s="83"/>
      <c r="D128" s="41"/>
      <c r="E128" s="41"/>
      <c r="F128" s="41"/>
      <c r="G128" s="41"/>
      <c r="H128" s="41"/>
      <c r="I128" s="41"/>
      <c r="J128" s="41"/>
      <c r="K128" s="41"/>
      <c r="L128" s="41"/>
      <c r="M128" s="41"/>
      <c r="N128" s="41"/>
      <c r="O128" s="41"/>
      <c r="P128" s="147"/>
    </row>
    <row r="129" spans="1:16" ht="12.75" outlineLevel="1">
      <c r="A129" s="164" t="str">
        <f>'Données sur les ventes'!B79</f>
        <v>c</v>
      </c>
      <c r="B129" s="234">
        <f t="shared" si="42"/>
        <v>0</v>
      </c>
      <c r="C129" s="83"/>
      <c r="D129" s="41"/>
      <c r="E129" s="41"/>
      <c r="F129" s="41"/>
      <c r="G129" s="41"/>
      <c r="H129" s="41"/>
      <c r="I129" s="41"/>
      <c r="J129" s="41"/>
      <c r="K129" s="41"/>
      <c r="L129" s="41"/>
      <c r="M129" s="41"/>
      <c r="N129" s="41"/>
      <c r="O129" s="41"/>
      <c r="P129" s="147"/>
    </row>
    <row r="130" spans="1:16" ht="12.75" outlineLevel="1">
      <c r="A130" s="164" t="str">
        <f>'Données sur les ventes'!B80</f>
        <v>d</v>
      </c>
      <c r="B130" s="234">
        <f t="shared" si="42"/>
        <v>0</v>
      </c>
      <c r="C130" s="83"/>
      <c r="D130" s="41"/>
      <c r="E130" s="41"/>
      <c r="F130" s="41"/>
      <c r="G130" s="41"/>
      <c r="H130" s="41"/>
      <c r="I130" s="41"/>
      <c r="J130" s="41"/>
      <c r="K130" s="41"/>
      <c r="L130" s="41"/>
      <c r="M130" s="41"/>
      <c r="N130" s="41"/>
      <c r="O130" s="41"/>
      <c r="P130" s="147"/>
    </row>
    <row r="131" spans="1:16" ht="12.75" outlineLevel="1">
      <c r="A131" s="164" t="str">
        <f>'Données sur les ventes'!B81</f>
        <v>e</v>
      </c>
      <c r="B131" s="234">
        <f t="shared" si="42"/>
        <v>0</v>
      </c>
      <c r="C131" s="83"/>
      <c r="D131" s="41"/>
      <c r="E131" s="41"/>
      <c r="F131" s="41"/>
      <c r="G131" s="41"/>
      <c r="H131" s="41"/>
      <c r="I131" s="41"/>
      <c r="J131" s="41"/>
      <c r="K131" s="41"/>
      <c r="L131" s="41"/>
      <c r="M131" s="41"/>
      <c r="N131" s="41"/>
      <c r="O131" s="41"/>
      <c r="P131" s="147"/>
    </row>
    <row r="132" spans="1:16" ht="12.75" outlineLevel="1">
      <c r="A132" s="164" t="str">
        <f>'Données sur les ventes'!B82</f>
        <v>f</v>
      </c>
      <c r="B132" s="234">
        <f t="shared" si="42"/>
        <v>0</v>
      </c>
      <c r="C132" s="83"/>
      <c r="D132" s="41"/>
      <c r="E132" s="41"/>
      <c r="F132" s="41"/>
      <c r="G132" s="41"/>
      <c r="H132" s="41"/>
      <c r="I132" s="41"/>
      <c r="J132" s="41"/>
      <c r="K132" s="41"/>
      <c r="L132" s="41"/>
      <c r="M132" s="41"/>
      <c r="N132" s="41"/>
      <c r="O132" s="41"/>
      <c r="P132" s="147"/>
    </row>
    <row r="133" spans="1:16" ht="12.75" outlineLevel="1">
      <c r="A133" s="164" t="str">
        <f>'Données sur les ventes'!B83</f>
        <v>g</v>
      </c>
      <c r="B133" s="234">
        <f t="shared" si="42"/>
        <v>0</v>
      </c>
      <c r="C133" s="83"/>
      <c r="D133" s="41"/>
      <c r="E133" s="41"/>
      <c r="F133" s="41"/>
      <c r="G133" s="41"/>
      <c r="H133" s="41"/>
      <c r="I133" s="41"/>
      <c r="J133" s="41"/>
      <c r="K133" s="41"/>
      <c r="L133" s="41"/>
      <c r="M133" s="41"/>
      <c r="N133" s="41"/>
      <c r="O133" s="41"/>
      <c r="P133" s="147"/>
    </row>
    <row r="134" spans="1:16" ht="12.75" outlineLevel="1">
      <c r="A134" s="164" t="str">
        <f>'Données sur les ventes'!B84</f>
        <v>h</v>
      </c>
      <c r="B134" s="234">
        <f t="shared" si="42"/>
        <v>0</v>
      </c>
      <c r="C134" s="83"/>
      <c r="D134" s="41"/>
      <c r="E134" s="41"/>
      <c r="F134" s="41"/>
      <c r="G134" s="41"/>
      <c r="H134" s="41"/>
      <c r="I134" s="41"/>
      <c r="J134" s="41"/>
      <c r="K134" s="41"/>
      <c r="L134" s="41"/>
      <c r="M134" s="41"/>
      <c r="N134" s="41"/>
      <c r="O134" s="41"/>
      <c r="P134" s="147"/>
    </row>
    <row r="135" spans="1:16" ht="12.75" outlineLevel="1">
      <c r="A135" s="164" t="str">
        <f>'Données sur les ventes'!B85</f>
        <v>i</v>
      </c>
      <c r="B135" s="234">
        <f t="shared" si="42"/>
        <v>0</v>
      </c>
      <c r="C135" s="83"/>
      <c r="D135" s="41"/>
      <c r="E135" s="41"/>
      <c r="F135" s="41"/>
      <c r="G135" s="41"/>
      <c r="H135" s="41"/>
      <c r="I135" s="41"/>
      <c r="J135" s="41"/>
      <c r="K135" s="41"/>
      <c r="L135" s="41"/>
      <c r="M135" s="41"/>
      <c r="N135" s="41"/>
      <c r="O135" s="41"/>
      <c r="P135" s="147"/>
    </row>
    <row r="136" spans="1:16" ht="12.75" outlineLevel="1">
      <c r="A136" s="164" t="str">
        <f>'Données sur les ventes'!B86</f>
        <v>j</v>
      </c>
      <c r="B136" s="234">
        <f t="shared" si="42"/>
        <v>0</v>
      </c>
      <c r="C136" s="83"/>
      <c r="D136" s="41"/>
      <c r="E136" s="41"/>
      <c r="F136" s="41"/>
      <c r="G136" s="41"/>
      <c r="H136" s="41"/>
      <c r="I136" s="41"/>
      <c r="J136" s="41"/>
      <c r="K136" s="41"/>
      <c r="L136" s="41"/>
      <c r="M136" s="41"/>
      <c r="N136" s="41"/>
      <c r="O136" s="41"/>
      <c r="P136" s="147"/>
    </row>
    <row r="137" spans="1:16" ht="12.75" outlineLevel="1">
      <c r="A137" s="164" t="str">
        <f>'Données sur les ventes'!B87</f>
        <v>k</v>
      </c>
      <c r="B137" s="234">
        <f t="shared" si="42"/>
        <v>0</v>
      </c>
      <c r="C137" s="83"/>
      <c r="D137" s="41"/>
      <c r="E137" s="41"/>
      <c r="F137" s="41"/>
      <c r="G137" s="41"/>
      <c r="H137" s="41"/>
      <c r="I137" s="41"/>
      <c r="J137" s="41"/>
      <c r="K137" s="41"/>
      <c r="L137" s="41"/>
      <c r="M137" s="41"/>
      <c r="N137" s="41"/>
      <c r="O137" s="41"/>
      <c r="P137" s="147"/>
    </row>
    <row r="138" spans="1:16" ht="13.5" outlineLevel="1" thickBot="1">
      <c r="A138" s="164" t="str">
        <f>'Données sur les ventes'!B88</f>
        <v>l</v>
      </c>
      <c r="B138" s="235">
        <f>SUM(B123:P123)</f>
        <v>0</v>
      </c>
      <c r="C138" s="83"/>
      <c r="D138" s="41"/>
      <c r="E138" s="41"/>
      <c r="F138" s="41"/>
      <c r="G138" s="41"/>
      <c r="H138" s="41"/>
      <c r="I138" s="41"/>
      <c r="J138" s="41"/>
      <c r="K138" s="41"/>
      <c r="L138" s="41"/>
      <c r="M138" s="41"/>
      <c r="N138" s="41"/>
      <c r="O138" s="41"/>
      <c r="P138" s="147"/>
    </row>
    <row r="139" spans="1:16" ht="13.5" thickBot="1">
      <c r="A139" s="167"/>
      <c r="B139" s="155"/>
      <c r="C139" s="155"/>
      <c r="D139" s="155"/>
      <c r="E139" s="155"/>
      <c r="F139" s="155"/>
      <c r="G139" s="155"/>
      <c r="H139" s="155"/>
      <c r="I139" s="155"/>
      <c r="J139" s="155"/>
      <c r="K139" s="155"/>
      <c r="L139" s="155"/>
      <c r="M139" s="155"/>
      <c r="N139" s="155"/>
      <c r="O139" s="155"/>
      <c r="P139" s="148"/>
    </row>
  </sheetData>
  <sheetProtection/>
  <protectedRanges>
    <protectedRange password="CA99" sqref="B10:P21 B55:P66 B98:P109" name="Range1"/>
  </protectedRanges>
  <printOptions/>
  <pageMargins left="0.433070866141732" right="0.511811023622047" top="0.511811023622047" bottom="0.511811023622047" header="0.511811023622047" footer="0.511811023622047"/>
  <pageSetup fitToHeight="2" horizontalDpi="300" verticalDpi="300" orientation="landscape" scale="56"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X98"/>
  <sheetViews>
    <sheetView zoomScale="85" zoomScaleNormal="85" zoomScalePageLayoutView="0" workbookViewId="0" topLeftCell="A1">
      <selection activeCell="H69" sqref="H69:I69"/>
    </sheetView>
  </sheetViews>
  <sheetFormatPr defaultColWidth="9.140625" defaultRowHeight="12.75" outlineLevelRow="1"/>
  <cols>
    <col min="1" max="1" width="31.140625" style="0" customWidth="1"/>
    <col min="2" max="2" width="13.28125" style="0" customWidth="1"/>
    <col min="3" max="3" width="18.28125" style="0" customWidth="1"/>
    <col min="4" max="4" width="11.140625" style="0" customWidth="1"/>
    <col min="6" max="6" width="16.57421875" style="0" bestFit="1" customWidth="1"/>
    <col min="7" max="7" width="16.57421875" style="0" customWidth="1"/>
    <col min="8" max="8" width="10.421875" style="0" customWidth="1"/>
    <col min="9" max="9" width="11.57421875" style="0" customWidth="1"/>
    <col min="10" max="10" width="15.140625" style="0" customWidth="1"/>
  </cols>
  <sheetData>
    <row r="1" spans="1:23" ht="18">
      <c r="A1" s="121" t="str">
        <f>Guide!A1</f>
        <v>Outil d'établissement des coûts de transformation à la ferme fondé sur des recettes</v>
      </c>
      <c r="B1" s="36"/>
      <c r="C1" s="36"/>
      <c r="D1" s="36"/>
      <c r="E1" s="36"/>
      <c r="F1" s="36"/>
      <c r="G1" s="36"/>
      <c r="H1" s="35"/>
      <c r="I1" s="35"/>
      <c r="J1" s="35"/>
      <c r="K1" s="35"/>
      <c r="L1" s="35"/>
      <c r="M1" s="35"/>
      <c r="N1" s="35"/>
      <c r="O1" s="35"/>
      <c r="P1" s="35"/>
      <c r="Q1" s="35"/>
      <c r="R1" s="35"/>
      <c r="S1" s="35"/>
      <c r="T1" s="35"/>
      <c r="U1" s="35"/>
      <c r="V1" s="35"/>
      <c r="W1" s="35"/>
    </row>
    <row r="2" spans="1:23" ht="15.75">
      <c r="A2" s="34" t="s">
        <v>153</v>
      </c>
      <c r="B2" s="35"/>
      <c r="C2" s="35"/>
      <c r="D2" s="35"/>
      <c r="E2" s="35"/>
      <c r="F2" s="35"/>
      <c r="G2" s="35"/>
      <c r="H2" s="35"/>
      <c r="I2" s="35"/>
      <c r="J2" s="35"/>
      <c r="K2" s="35"/>
      <c r="L2" s="35"/>
      <c r="M2" s="35"/>
      <c r="N2" s="35"/>
      <c r="O2" s="35"/>
      <c r="P2" s="35"/>
      <c r="Q2" s="35"/>
      <c r="R2" s="35"/>
      <c r="S2" s="35"/>
      <c r="T2" s="35"/>
      <c r="U2" s="35"/>
      <c r="V2" s="35"/>
      <c r="W2" s="35"/>
    </row>
    <row r="3" spans="1:24" ht="12.75">
      <c r="A3" s="45"/>
      <c r="B3" s="38"/>
      <c r="C3" s="46"/>
      <c r="D3" s="46"/>
      <c r="E3" s="38"/>
      <c r="F3" s="38"/>
      <c r="G3" s="38"/>
      <c r="H3" s="35"/>
      <c r="I3" s="35"/>
      <c r="J3" s="35"/>
      <c r="K3" s="35"/>
      <c r="L3" s="35"/>
      <c r="M3" s="35"/>
      <c r="N3" s="35"/>
      <c r="O3" s="35"/>
      <c r="P3" s="35"/>
      <c r="Q3" s="35"/>
      <c r="R3" s="35"/>
      <c r="S3" s="35"/>
      <c r="T3" s="35"/>
      <c r="U3" s="35"/>
      <c r="V3" s="35"/>
      <c r="W3" s="35"/>
      <c r="X3" s="35"/>
    </row>
    <row r="4" spans="1:24" ht="18.75" thickBot="1">
      <c r="A4" s="47" t="s">
        <v>154</v>
      </c>
      <c r="B4" s="35"/>
      <c r="C4" s="48"/>
      <c r="D4" s="48"/>
      <c r="E4" s="35"/>
      <c r="F4" s="55"/>
      <c r="G4" s="35"/>
      <c r="H4" s="35"/>
      <c r="I4" s="35"/>
      <c r="J4" s="35"/>
      <c r="K4" s="35"/>
      <c r="L4" s="35"/>
      <c r="M4" s="35"/>
      <c r="N4" s="35"/>
      <c r="O4" s="35"/>
      <c r="P4" s="35"/>
      <c r="Q4" s="35"/>
      <c r="R4" s="35"/>
      <c r="S4" s="35"/>
      <c r="T4" s="35"/>
      <c r="U4" s="35"/>
      <c r="V4" s="35"/>
      <c r="W4" s="35"/>
      <c r="X4" s="35"/>
    </row>
    <row r="5" spans="1:23" ht="18.75" thickBot="1">
      <c r="A5" s="174" t="s">
        <v>155</v>
      </c>
      <c r="B5" s="104"/>
      <c r="C5" s="118"/>
      <c r="D5" s="118"/>
      <c r="E5" s="20"/>
      <c r="F5" s="35"/>
      <c r="G5" s="35"/>
      <c r="H5" s="435" t="s">
        <v>161</v>
      </c>
      <c r="I5" s="436"/>
      <c r="J5" s="35"/>
      <c r="K5" s="35"/>
      <c r="L5" s="35"/>
      <c r="M5" s="35"/>
      <c r="N5" s="35"/>
      <c r="O5" s="35"/>
      <c r="P5" s="35"/>
      <c r="Q5" s="35"/>
      <c r="R5" s="35"/>
      <c r="S5" s="35"/>
      <c r="T5" s="35"/>
      <c r="U5" s="35"/>
      <c r="V5" s="35"/>
      <c r="W5" s="35"/>
    </row>
    <row r="6" spans="1:23" s="65" customFormat="1" ht="27" thickBot="1">
      <c r="A6" s="172" t="s">
        <v>156</v>
      </c>
      <c r="B6" s="173" t="s">
        <v>84</v>
      </c>
      <c r="C6" s="173" t="s">
        <v>157</v>
      </c>
      <c r="D6" s="173" t="s">
        <v>158</v>
      </c>
      <c r="E6" s="173" t="s">
        <v>159</v>
      </c>
      <c r="F6" s="173" t="s">
        <v>194</v>
      </c>
      <c r="G6" s="173" t="s">
        <v>160</v>
      </c>
      <c r="H6" s="173" t="s">
        <v>162</v>
      </c>
      <c r="I6" s="173" t="s">
        <v>124</v>
      </c>
      <c r="J6" s="64"/>
      <c r="K6" s="64"/>
      <c r="L6" s="64"/>
      <c r="M6" s="64"/>
      <c r="N6" s="64"/>
      <c r="O6" s="64"/>
      <c r="P6" s="64"/>
      <c r="Q6" s="64"/>
      <c r="R6" s="64"/>
      <c r="S6" s="64"/>
      <c r="T6" s="64"/>
      <c r="U6" s="64"/>
      <c r="V6" s="64"/>
      <c r="W6" s="64"/>
    </row>
    <row r="7" spans="1:9" s="179" customFormat="1" ht="15.75">
      <c r="A7" s="175" t="str">
        <f>'Données sur les ventes'!B6</f>
        <v>Recette 1, format 1</v>
      </c>
      <c r="B7" s="176"/>
      <c r="C7" s="176"/>
      <c r="D7" s="176"/>
      <c r="E7" s="176"/>
      <c r="F7" s="176"/>
      <c r="G7" s="176"/>
      <c r="H7" s="177"/>
      <c r="I7" s="178"/>
    </row>
    <row r="8" spans="1:23" ht="12.75" outlineLevel="1">
      <c r="A8" s="272" t="str">
        <f>'Données sur les ventes'!B7</f>
        <v>Produit A</v>
      </c>
      <c r="B8" s="58">
        <f>'Coûts des mélanges'!B39</f>
        <v>0</v>
      </c>
      <c r="C8" s="58">
        <f>Coûts!B$48*Coûts!B$11</f>
        <v>0</v>
      </c>
      <c r="D8" s="58">
        <f>Coûts!B$55*Coûts!B$11</f>
        <v>0</v>
      </c>
      <c r="E8" s="58">
        <f>Coûts!B$62*Coûts!B$11</f>
        <v>0</v>
      </c>
      <c r="F8" s="58">
        <f>Coûts!D$42</f>
        <v>0</v>
      </c>
      <c r="G8" s="58">
        <f>IF(B8=0,0,Coûts!C$42)</f>
        <v>0</v>
      </c>
      <c r="H8" s="127">
        <f>SUM(B8:G8)</f>
        <v>0</v>
      </c>
      <c r="I8" s="111" t="e">
        <f>H8/Coûts!B$11</f>
        <v>#DIV/0!</v>
      </c>
      <c r="J8" s="55"/>
      <c r="K8" s="55"/>
      <c r="L8" s="35"/>
      <c r="M8" s="35"/>
      <c r="N8" s="35"/>
      <c r="O8" s="35"/>
      <c r="P8" s="35"/>
      <c r="Q8" s="35"/>
      <c r="R8" s="35"/>
      <c r="S8" s="35"/>
      <c r="T8" s="35"/>
      <c r="U8" s="35"/>
      <c r="V8" s="35"/>
      <c r="W8" s="35"/>
    </row>
    <row r="9" spans="1:23" ht="12.75" outlineLevel="1">
      <c r="A9" s="272" t="str">
        <f>'Données sur les ventes'!B8</f>
        <v>Produit B</v>
      </c>
      <c r="B9" s="58">
        <f>'Coûts des mélanges'!B40</f>
        <v>0</v>
      </c>
      <c r="C9" s="58">
        <f>Coûts!B$48*Coûts!B$11</f>
        <v>0</v>
      </c>
      <c r="D9" s="58">
        <f>Coûts!B$55*Coûts!B$11</f>
        <v>0</v>
      </c>
      <c r="E9" s="58">
        <f>Coûts!B$62*Coûts!B$11</f>
        <v>0</v>
      </c>
      <c r="F9" s="58">
        <f>Coûts!D$42</f>
        <v>0</v>
      </c>
      <c r="G9" s="58">
        <f>IF(B9=0,0,Coûts!C$42)</f>
        <v>0</v>
      </c>
      <c r="H9" s="127">
        <f>SUM(B9:G9)</f>
        <v>0</v>
      </c>
      <c r="I9" s="111" t="e">
        <f>H9/Coûts!B$11</f>
        <v>#DIV/0!</v>
      </c>
      <c r="J9" s="55"/>
      <c r="K9" s="55"/>
      <c r="L9" s="35"/>
      <c r="M9" s="35"/>
      <c r="N9" s="35"/>
      <c r="O9" s="35"/>
      <c r="P9" s="35"/>
      <c r="Q9" s="35"/>
      <c r="R9" s="35"/>
      <c r="S9" s="35"/>
      <c r="T9" s="35"/>
      <c r="U9" s="35"/>
      <c r="V9" s="35"/>
      <c r="W9" s="35"/>
    </row>
    <row r="10" spans="1:23" ht="12.75" outlineLevel="1">
      <c r="A10" s="272" t="str">
        <f>'Données sur les ventes'!B9</f>
        <v>Produit A</v>
      </c>
      <c r="B10" s="58">
        <f>'Coûts des mélanges'!B41</f>
        <v>0</v>
      </c>
      <c r="C10" s="58">
        <f>Coûts!B$48*Coûts!B$11</f>
        <v>0</v>
      </c>
      <c r="D10" s="58">
        <f>Coûts!B$55*Coûts!B$11</f>
        <v>0</v>
      </c>
      <c r="E10" s="58">
        <f>Coûts!B$62*Coûts!B$11</f>
        <v>0</v>
      </c>
      <c r="F10" s="58">
        <f>Coûts!D$42</f>
        <v>0</v>
      </c>
      <c r="G10" s="58">
        <f>IF(B10=0,0,Coûts!C$42)</f>
        <v>0</v>
      </c>
      <c r="H10" s="127">
        <f aca="true" t="shared" si="0" ref="H10:H19">SUM(B10:G10)</f>
        <v>0</v>
      </c>
      <c r="I10" s="111" t="e">
        <f>H10/Coûts!B$11</f>
        <v>#DIV/0!</v>
      </c>
      <c r="J10" s="55"/>
      <c r="K10" s="55"/>
      <c r="L10" s="35"/>
      <c r="M10" s="35"/>
      <c r="N10" s="35"/>
      <c r="O10" s="35"/>
      <c r="P10" s="35"/>
      <c r="Q10" s="35"/>
      <c r="R10" s="35"/>
      <c r="S10" s="35"/>
      <c r="T10" s="35"/>
      <c r="U10" s="35"/>
      <c r="V10" s="35"/>
      <c r="W10" s="35"/>
    </row>
    <row r="11" spans="1:23" ht="12.75" outlineLevel="1">
      <c r="A11" s="272" t="str">
        <f>'Données sur les ventes'!B10</f>
        <v>Produit B</v>
      </c>
      <c r="B11" s="58">
        <f>'Coûts des mélanges'!B42</f>
        <v>0</v>
      </c>
      <c r="C11" s="58">
        <f>Coûts!B$48*Coûts!B$11</f>
        <v>0</v>
      </c>
      <c r="D11" s="58">
        <f>Coûts!B$55*Coûts!B$11</f>
        <v>0</v>
      </c>
      <c r="E11" s="58">
        <f>Coûts!B$62*Coûts!B$11</f>
        <v>0</v>
      </c>
      <c r="F11" s="58">
        <f>Coûts!D$42</f>
        <v>0</v>
      </c>
      <c r="G11" s="58">
        <f>IF(B11=0,0,Coûts!C$42)</f>
        <v>0</v>
      </c>
      <c r="H11" s="127">
        <f t="shared" si="0"/>
        <v>0</v>
      </c>
      <c r="I11" s="111" t="e">
        <f>H11/Coûts!B$11</f>
        <v>#DIV/0!</v>
      </c>
      <c r="J11" s="55"/>
      <c r="K11" s="55"/>
      <c r="L11" s="35"/>
      <c r="M11" s="35"/>
      <c r="N11" s="35"/>
      <c r="O11" s="35"/>
      <c r="P11" s="35"/>
      <c r="Q11" s="35"/>
      <c r="R11" s="35"/>
      <c r="S11" s="35"/>
      <c r="T11" s="35"/>
      <c r="U11" s="35"/>
      <c r="V11" s="35"/>
      <c r="W11" s="35"/>
    </row>
    <row r="12" spans="1:23" ht="12.75" outlineLevel="1">
      <c r="A12" s="272" t="str">
        <f>'Données sur les ventes'!B11</f>
        <v>Produit A</v>
      </c>
      <c r="B12" s="58">
        <f>'Coûts des mélanges'!B43</f>
        <v>0</v>
      </c>
      <c r="C12" s="58">
        <f>Coûts!B$48*Coûts!B$11</f>
        <v>0</v>
      </c>
      <c r="D12" s="58">
        <f>Coûts!B$55*Coûts!B$11</f>
        <v>0</v>
      </c>
      <c r="E12" s="58">
        <f>Coûts!B$62*Coûts!B$11</f>
        <v>0</v>
      </c>
      <c r="F12" s="58">
        <f>Coûts!D$42</f>
        <v>0</v>
      </c>
      <c r="G12" s="58">
        <f>IF(B12=0,0,Coûts!C$42)</f>
        <v>0</v>
      </c>
      <c r="H12" s="127">
        <f t="shared" si="0"/>
        <v>0</v>
      </c>
      <c r="I12" s="111" t="e">
        <f>H12/Coûts!B$11</f>
        <v>#DIV/0!</v>
      </c>
      <c r="J12" s="55"/>
      <c r="K12" s="55"/>
      <c r="L12" s="35"/>
      <c r="M12" s="35"/>
      <c r="N12" s="35"/>
      <c r="O12" s="35"/>
      <c r="P12" s="35"/>
      <c r="Q12" s="35"/>
      <c r="R12" s="35"/>
      <c r="S12" s="35"/>
      <c r="T12" s="35"/>
      <c r="U12" s="35"/>
      <c r="V12" s="35"/>
      <c r="W12" s="35"/>
    </row>
    <row r="13" spans="1:23" ht="12.75" outlineLevel="1">
      <c r="A13" s="272" t="str">
        <f>'Données sur les ventes'!B12</f>
        <v>Produit B</v>
      </c>
      <c r="B13" s="58">
        <f>'Coûts des mélanges'!B44</f>
        <v>0</v>
      </c>
      <c r="C13" s="58">
        <f>Coûts!B$48*Coûts!B$11</f>
        <v>0</v>
      </c>
      <c r="D13" s="58">
        <f>Coûts!B$55*Coûts!B$11</f>
        <v>0</v>
      </c>
      <c r="E13" s="58">
        <f>Coûts!B$62*Coûts!B$11</f>
        <v>0</v>
      </c>
      <c r="F13" s="58">
        <f>Coûts!D$42</f>
        <v>0</v>
      </c>
      <c r="G13" s="58">
        <f>IF(B13=0,0,Coûts!C$42)</f>
        <v>0</v>
      </c>
      <c r="H13" s="127">
        <f t="shared" si="0"/>
        <v>0</v>
      </c>
      <c r="I13" s="111" t="e">
        <f>H13/Coûts!B$11</f>
        <v>#DIV/0!</v>
      </c>
      <c r="J13" s="55"/>
      <c r="K13" s="55"/>
      <c r="L13" s="35"/>
      <c r="M13" s="35"/>
      <c r="N13" s="35"/>
      <c r="O13" s="35"/>
      <c r="P13" s="35"/>
      <c r="Q13" s="35"/>
      <c r="R13" s="35"/>
      <c r="S13" s="35"/>
      <c r="T13" s="35"/>
      <c r="U13" s="35"/>
      <c r="V13" s="35"/>
      <c r="W13" s="35"/>
    </row>
    <row r="14" spans="1:23" ht="12.75" outlineLevel="1">
      <c r="A14" s="272" t="str">
        <f>'Données sur les ventes'!B13</f>
        <v>Produit A</v>
      </c>
      <c r="B14" s="58">
        <f>'Coûts des mélanges'!B45</f>
        <v>0</v>
      </c>
      <c r="C14" s="58">
        <f>Coûts!B$48*Coûts!B$11</f>
        <v>0</v>
      </c>
      <c r="D14" s="58">
        <f>Coûts!B$55*Coûts!B$11</f>
        <v>0</v>
      </c>
      <c r="E14" s="58">
        <f>Coûts!B$62*Coûts!B$11</f>
        <v>0</v>
      </c>
      <c r="F14" s="58">
        <f>Coûts!D$42</f>
        <v>0</v>
      </c>
      <c r="G14" s="58">
        <f>IF(B14=0,0,Coûts!C$42)</f>
        <v>0</v>
      </c>
      <c r="H14" s="127">
        <f t="shared" si="0"/>
        <v>0</v>
      </c>
      <c r="I14" s="111" t="e">
        <f>H14/Coûts!B$11</f>
        <v>#DIV/0!</v>
      </c>
      <c r="J14" s="55"/>
      <c r="K14" s="55"/>
      <c r="L14" s="35"/>
      <c r="M14" s="35"/>
      <c r="N14" s="35"/>
      <c r="O14" s="35"/>
      <c r="P14" s="35"/>
      <c r="Q14" s="35"/>
      <c r="R14" s="35"/>
      <c r="S14" s="35"/>
      <c r="T14" s="35"/>
      <c r="U14" s="35"/>
      <c r="V14" s="35"/>
      <c r="W14" s="35"/>
    </row>
    <row r="15" spans="1:23" ht="12.75" outlineLevel="1">
      <c r="A15" s="272" t="str">
        <f>'Données sur les ventes'!B14</f>
        <v>Produit B</v>
      </c>
      <c r="B15" s="58">
        <f>'Coûts des mélanges'!B46</f>
        <v>0</v>
      </c>
      <c r="C15" s="58">
        <f>Coûts!B$48*Coûts!B$11</f>
        <v>0</v>
      </c>
      <c r="D15" s="58">
        <f>Coûts!B$55*Coûts!B$11</f>
        <v>0</v>
      </c>
      <c r="E15" s="58">
        <f>Coûts!B$62*Coûts!B$11</f>
        <v>0</v>
      </c>
      <c r="F15" s="58">
        <f>Coûts!D$42</f>
        <v>0</v>
      </c>
      <c r="G15" s="58">
        <f>IF(B15=0,0,Coûts!C$42)</f>
        <v>0</v>
      </c>
      <c r="H15" s="127">
        <f t="shared" si="0"/>
        <v>0</v>
      </c>
      <c r="I15" s="111" t="e">
        <f>H15/Coûts!B$11</f>
        <v>#DIV/0!</v>
      </c>
      <c r="J15" s="55"/>
      <c r="K15" s="55"/>
      <c r="L15" s="35"/>
      <c r="M15" s="35"/>
      <c r="N15" s="35"/>
      <c r="O15" s="35"/>
      <c r="P15" s="35"/>
      <c r="Q15" s="35"/>
      <c r="R15" s="35"/>
      <c r="S15" s="35"/>
      <c r="T15" s="35"/>
      <c r="U15" s="35"/>
      <c r="V15" s="35"/>
      <c r="W15" s="35"/>
    </row>
    <row r="16" spans="1:23" ht="12.75" outlineLevel="1">
      <c r="A16" s="272" t="str">
        <f>'Données sur les ventes'!B15</f>
        <v>Produit A</v>
      </c>
      <c r="B16" s="58">
        <f>'Coûts des mélanges'!B47</f>
        <v>0</v>
      </c>
      <c r="C16" s="58">
        <f>Coûts!B$48*Coûts!B$11</f>
        <v>0</v>
      </c>
      <c r="D16" s="58">
        <f>Coûts!B$55*Coûts!B$11</f>
        <v>0</v>
      </c>
      <c r="E16" s="58">
        <f>Coûts!B$62*Coûts!B$11</f>
        <v>0</v>
      </c>
      <c r="F16" s="58">
        <f>Coûts!D$42</f>
        <v>0</v>
      </c>
      <c r="G16" s="58">
        <f>IF(B16=0,0,Coûts!C$42)</f>
        <v>0</v>
      </c>
      <c r="H16" s="127">
        <f t="shared" si="0"/>
        <v>0</v>
      </c>
      <c r="I16" s="111" t="e">
        <f>H16/Coûts!B$11</f>
        <v>#DIV/0!</v>
      </c>
      <c r="J16" s="55"/>
      <c r="K16" s="55"/>
      <c r="L16" s="35"/>
      <c r="M16" s="35"/>
      <c r="N16" s="35"/>
      <c r="O16" s="35"/>
      <c r="P16" s="35"/>
      <c r="Q16" s="35"/>
      <c r="R16" s="35"/>
      <c r="S16" s="35"/>
      <c r="T16" s="35"/>
      <c r="U16" s="35"/>
      <c r="V16" s="35"/>
      <c r="W16" s="35"/>
    </row>
    <row r="17" spans="1:23" ht="12.75" outlineLevel="1">
      <c r="A17" s="272" t="str">
        <f>'Données sur les ventes'!B16</f>
        <v>Produit B</v>
      </c>
      <c r="B17" s="58">
        <f>'Coûts des mélanges'!B48</f>
        <v>0</v>
      </c>
      <c r="C17" s="58">
        <f>Coûts!B$48*Coûts!B$11</f>
        <v>0</v>
      </c>
      <c r="D17" s="58">
        <f>Coûts!B$55*Coûts!B$11</f>
        <v>0</v>
      </c>
      <c r="E17" s="58">
        <f>Coûts!B$62*Coûts!B$11</f>
        <v>0</v>
      </c>
      <c r="F17" s="58">
        <f>Coûts!D$42</f>
        <v>0</v>
      </c>
      <c r="G17" s="58">
        <f>IF(B17=0,0,Coûts!C$42)</f>
        <v>0</v>
      </c>
      <c r="H17" s="127">
        <f t="shared" si="0"/>
        <v>0</v>
      </c>
      <c r="I17" s="111" t="e">
        <f>H17/Coûts!B$11</f>
        <v>#DIV/0!</v>
      </c>
      <c r="J17" s="55"/>
      <c r="K17" s="55"/>
      <c r="L17" s="35"/>
      <c r="M17" s="35"/>
      <c r="N17" s="35"/>
      <c r="O17" s="35"/>
      <c r="P17" s="35"/>
      <c r="Q17" s="35"/>
      <c r="R17" s="35"/>
      <c r="S17" s="35"/>
      <c r="T17" s="35"/>
      <c r="U17" s="35"/>
      <c r="V17" s="35"/>
      <c r="W17" s="35"/>
    </row>
    <row r="18" spans="1:23" ht="12.75" outlineLevel="1">
      <c r="A18" s="272" t="str">
        <f>'Données sur les ventes'!B17</f>
        <v>Produit A</v>
      </c>
      <c r="B18" s="58">
        <f>'Coûts des mélanges'!B49</f>
        <v>0</v>
      </c>
      <c r="C18" s="58">
        <f>Coûts!B$48*Coûts!B$11</f>
        <v>0</v>
      </c>
      <c r="D18" s="58">
        <f>Coûts!B$55*Coûts!B$11</f>
        <v>0</v>
      </c>
      <c r="E18" s="58">
        <f>Coûts!B$62*Coûts!B$11</f>
        <v>0</v>
      </c>
      <c r="F18" s="58">
        <f>Coûts!D$42</f>
        <v>0</v>
      </c>
      <c r="G18" s="58">
        <f>IF(B18=0,0,Coûts!C$42)</f>
        <v>0</v>
      </c>
      <c r="H18" s="127">
        <f t="shared" si="0"/>
        <v>0</v>
      </c>
      <c r="I18" s="111" t="e">
        <f>H18/Coûts!B$11</f>
        <v>#DIV/0!</v>
      </c>
      <c r="J18" s="55"/>
      <c r="K18" s="55"/>
      <c r="L18" s="35"/>
      <c r="M18" s="35"/>
      <c r="N18" s="35"/>
      <c r="O18" s="35"/>
      <c r="P18" s="35"/>
      <c r="Q18" s="35"/>
      <c r="R18" s="35"/>
      <c r="S18" s="35"/>
      <c r="T18" s="35"/>
      <c r="U18" s="35"/>
      <c r="V18" s="35"/>
      <c r="W18" s="35"/>
    </row>
    <row r="19" spans="1:23" ht="12.75" outlineLevel="1">
      <c r="A19" s="272" t="str">
        <f>'Données sur les ventes'!B18</f>
        <v>Produit B</v>
      </c>
      <c r="B19" s="58">
        <f>'Coûts des mélanges'!B50</f>
        <v>0</v>
      </c>
      <c r="C19" s="58">
        <f>Coûts!B$48*Coûts!B$11</f>
        <v>0</v>
      </c>
      <c r="D19" s="58">
        <f>Coûts!B$55*Coûts!B$11</f>
        <v>0</v>
      </c>
      <c r="E19" s="58">
        <f>Coûts!B$62*Coûts!B$11</f>
        <v>0</v>
      </c>
      <c r="F19" s="58">
        <f>Coûts!D$42</f>
        <v>0</v>
      </c>
      <c r="G19" s="58">
        <f>IF(B19=0,0,Coûts!C$42)</f>
        <v>0</v>
      </c>
      <c r="H19" s="127">
        <f t="shared" si="0"/>
        <v>0</v>
      </c>
      <c r="I19" s="111" t="e">
        <f>H19/Coûts!B$11</f>
        <v>#DIV/0!</v>
      </c>
      <c r="J19" s="55"/>
      <c r="K19" s="55"/>
      <c r="L19" s="35"/>
      <c r="M19" s="35"/>
      <c r="N19" s="35"/>
      <c r="O19" s="35"/>
      <c r="P19" s="35"/>
      <c r="Q19" s="35"/>
      <c r="R19" s="35"/>
      <c r="S19" s="35"/>
      <c r="T19" s="35"/>
      <c r="U19" s="35"/>
      <c r="V19" s="35"/>
      <c r="W19" s="35"/>
    </row>
    <row r="20" spans="1:23" ht="12.75" outlineLevel="1">
      <c r="A20" s="21"/>
      <c r="B20" s="241"/>
      <c r="C20" s="241"/>
      <c r="D20" s="241"/>
      <c r="E20" s="241"/>
      <c r="F20" s="241"/>
      <c r="G20" s="241"/>
      <c r="H20" s="242"/>
      <c r="I20" s="129"/>
      <c r="J20" s="55"/>
      <c r="K20" s="55"/>
      <c r="L20" s="35"/>
      <c r="M20" s="35"/>
      <c r="N20" s="35"/>
      <c r="O20" s="35"/>
      <c r="P20" s="35"/>
      <c r="Q20" s="35"/>
      <c r="R20" s="35"/>
      <c r="S20" s="35"/>
      <c r="T20" s="35"/>
      <c r="U20" s="35"/>
      <c r="V20" s="35"/>
      <c r="W20" s="35"/>
    </row>
    <row r="21" spans="1:23" ht="15.75">
      <c r="A21" s="190" t="str">
        <f>'Données sur les ventes'!B20</f>
        <v>Recette 1, format 2</v>
      </c>
      <c r="B21" s="241"/>
      <c r="C21" s="241"/>
      <c r="D21" s="241"/>
      <c r="E21" s="241"/>
      <c r="F21" s="241"/>
      <c r="G21" s="241"/>
      <c r="H21" s="242"/>
      <c r="I21" s="129"/>
      <c r="J21" s="55"/>
      <c r="K21" s="55"/>
      <c r="L21" s="35"/>
      <c r="M21" s="35"/>
      <c r="N21" s="35"/>
      <c r="O21" s="35"/>
      <c r="P21" s="35"/>
      <c r="Q21" s="35"/>
      <c r="R21" s="35"/>
      <c r="S21" s="35"/>
      <c r="T21" s="35"/>
      <c r="U21" s="35"/>
      <c r="V21" s="35"/>
      <c r="W21" s="35"/>
    </row>
    <row r="22" spans="1:23" ht="12.75" hidden="1" outlineLevel="1">
      <c r="A22" s="21" t="str">
        <f>'Données sur les ventes'!B21</f>
        <v>Produit A</v>
      </c>
      <c r="B22" s="58">
        <f>'Coûts des mélanges'!B39</f>
        <v>0</v>
      </c>
      <c r="C22" s="58">
        <f>Coûts!B$49*Coûts!B$12</f>
        <v>0</v>
      </c>
      <c r="D22" s="58">
        <f>Coûts!B$12*Coûts!B$56</f>
        <v>0</v>
      </c>
      <c r="E22" s="58">
        <f>Coûts!B$63*Coûts!B$12</f>
        <v>0</v>
      </c>
      <c r="F22" s="58">
        <f>Coûts!D$42</f>
        <v>0</v>
      </c>
      <c r="G22" s="58">
        <f>IF(B22=0,0,Coûts!C$42)</f>
        <v>0</v>
      </c>
      <c r="H22" s="127">
        <f>SUM(B22:G22)</f>
        <v>0</v>
      </c>
      <c r="I22" s="117" t="e">
        <f>H22/Coûts!B$12</f>
        <v>#DIV/0!</v>
      </c>
      <c r="J22" s="55"/>
      <c r="K22" s="55"/>
      <c r="L22" s="35"/>
      <c r="M22" s="35"/>
      <c r="N22" s="35"/>
      <c r="O22" s="35"/>
      <c r="P22" s="35"/>
      <c r="Q22" s="35"/>
      <c r="R22" s="35"/>
      <c r="S22" s="35"/>
      <c r="T22" s="35"/>
      <c r="U22" s="35"/>
      <c r="V22" s="35"/>
      <c r="W22" s="35"/>
    </row>
    <row r="23" spans="1:23" ht="12.75" hidden="1" outlineLevel="1">
      <c r="A23" s="21" t="str">
        <f>'Données sur les ventes'!B22</f>
        <v>Produit B</v>
      </c>
      <c r="B23" s="58">
        <f>'Coûts des mélanges'!B40</f>
        <v>0</v>
      </c>
      <c r="C23" s="58">
        <f>Coûts!B$49*Coûts!B$12</f>
        <v>0</v>
      </c>
      <c r="D23" s="58">
        <f>Coûts!B$12*Coûts!B$56</f>
        <v>0</v>
      </c>
      <c r="E23" s="58">
        <f>Coûts!B$63*Coûts!B$12</f>
        <v>0</v>
      </c>
      <c r="F23" s="58">
        <f>Coûts!D$42</f>
        <v>0</v>
      </c>
      <c r="G23" s="58">
        <f>IF(B23=0,0,Coûts!C$42)</f>
        <v>0</v>
      </c>
      <c r="H23" s="127">
        <f aca="true" t="shared" si="1" ref="H23:H33">SUM(B23:G23)</f>
        <v>0</v>
      </c>
      <c r="I23" s="117" t="e">
        <f>H23/Coûts!B$12</f>
        <v>#DIV/0!</v>
      </c>
      <c r="J23" s="55"/>
      <c r="K23" s="55"/>
      <c r="L23" s="35"/>
      <c r="M23" s="35"/>
      <c r="N23" s="35"/>
      <c r="O23" s="35"/>
      <c r="P23" s="35"/>
      <c r="Q23" s="35"/>
      <c r="R23" s="35"/>
      <c r="S23" s="35"/>
      <c r="T23" s="35"/>
      <c r="U23" s="35"/>
      <c r="V23" s="35"/>
      <c r="W23" s="35"/>
    </row>
    <row r="24" spans="1:23" ht="12.75" hidden="1" outlineLevel="1">
      <c r="A24" s="21" t="str">
        <f>'Données sur les ventes'!B23</f>
        <v>Produit A</v>
      </c>
      <c r="B24" s="58">
        <f>'Coûts des mélanges'!B41</f>
        <v>0</v>
      </c>
      <c r="C24" s="58">
        <f>Coûts!B$49*Coûts!B$12</f>
        <v>0</v>
      </c>
      <c r="D24" s="58">
        <f>Coûts!B$12*Coûts!B$56</f>
        <v>0</v>
      </c>
      <c r="E24" s="58">
        <f>Coûts!B$63*Coûts!B$12</f>
        <v>0</v>
      </c>
      <c r="F24" s="58">
        <f>Coûts!D$42</f>
        <v>0</v>
      </c>
      <c r="G24" s="58">
        <f>IF(B24=0,0,Coûts!C$42)</f>
        <v>0</v>
      </c>
      <c r="H24" s="127">
        <f t="shared" si="1"/>
        <v>0</v>
      </c>
      <c r="I24" s="117" t="e">
        <f>H24/Coûts!B$12</f>
        <v>#DIV/0!</v>
      </c>
      <c r="J24" s="55"/>
      <c r="K24" s="55"/>
      <c r="L24" s="35"/>
      <c r="M24" s="35"/>
      <c r="N24" s="35"/>
      <c r="O24" s="35"/>
      <c r="P24" s="35"/>
      <c r="Q24" s="35"/>
      <c r="R24" s="35"/>
      <c r="S24" s="35"/>
      <c r="T24" s="35"/>
      <c r="U24" s="35"/>
      <c r="V24" s="35"/>
      <c r="W24" s="35"/>
    </row>
    <row r="25" spans="1:23" ht="12.75" hidden="1" outlineLevel="1">
      <c r="A25" s="21" t="str">
        <f>'Données sur les ventes'!B24</f>
        <v>Produit B</v>
      </c>
      <c r="B25" s="58">
        <f>'Coûts des mélanges'!B42</f>
        <v>0</v>
      </c>
      <c r="C25" s="58">
        <f>Coûts!B$49*Coûts!B$12</f>
        <v>0</v>
      </c>
      <c r="D25" s="58">
        <f>Coûts!B$12*Coûts!B$56</f>
        <v>0</v>
      </c>
      <c r="E25" s="58">
        <f>Coûts!B$63*Coûts!B$12</f>
        <v>0</v>
      </c>
      <c r="F25" s="58">
        <f>Coûts!D$42</f>
        <v>0</v>
      </c>
      <c r="G25" s="58">
        <f>IF(B25=0,0,Coûts!C$42)</f>
        <v>0</v>
      </c>
      <c r="H25" s="127">
        <f t="shared" si="1"/>
        <v>0</v>
      </c>
      <c r="I25" s="117" t="e">
        <f>H25/Coûts!B$12</f>
        <v>#DIV/0!</v>
      </c>
      <c r="J25" s="55"/>
      <c r="K25" s="55"/>
      <c r="L25" s="35"/>
      <c r="M25" s="35"/>
      <c r="N25" s="35"/>
      <c r="O25" s="35"/>
      <c r="P25" s="35"/>
      <c r="Q25" s="35"/>
      <c r="R25" s="35"/>
      <c r="S25" s="35"/>
      <c r="T25" s="35"/>
      <c r="U25" s="35"/>
      <c r="V25" s="35"/>
      <c r="W25" s="35"/>
    </row>
    <row r="26" spans="1:23" ht="12.75" hidden="1" outlineLevel="1">
      <c r="A26" s="21" t="str">
        <f>'Données sur les ventes'!B25</f>
        <v>Produit A</v>
      </c>
      <c r="B26" s="58">
        <f>'Coûts des mélanges'!B43</f>
        <v>0</v>
      </c>
      <c r="C26" s="58">
        <f>Coûts!B$49*Coûts!B$12</f>
        <v>0</v>
      </c>
      <c r="D26" s="58">
        <f>Coûts!B$12*Coûts!B$56</f>
        <v>0</v>
      </c>
      <c r="E26" s="58">
        <f>Coûts!B$63*Coûts!B$12</f>
        <v>0</v>
      </c>
      <c r="F26" s="58">
        <f>Coûts!D$42</f>
        <v>0</v>
      </c>
      <c r="G26" s="58">
        <f>IF(B26=0,0,Coûts!C$42)</f>
        <v>0</v>
      </c>
      <c r="H26" s="127">
        <f t="shared" si="1"/>
        <v>0</v>
      </c>
      <c r="I26" s="117" t="e">
        <f>H26/Coûts!B$12</f>
        <v>#DIV/0!</v>
      </c>
      <c r="J26" s="55"/>
      <c r="K26" s="55"/>
      <c r="L26" s="35"/>
      <c r="M26" s="35"/>
      <c r="N26" s="35"/>
      <c r="O26" s="35"/>
      <c r="P26" s="35"/>
      <c r="Q26" s="35"/>
      <c r="R26" s="35"/>
      <c r="S26" s="35"/>
      <c r="T26" s="35"/>
      <c r="U26" s="35"/>
      <c r="V26" s="35"/>
      <c r="W26" s="35"/>
    </row>
    <row r="27" spans="1:23" ht="12.75" hidden="1" outlineLevel="1">
      <c r="A27" s="21" t="str">
        <f>'Données sur les ventes'!B26</f>
        <v>Produit B</v>
      </c>
      <c r="B27" s="58">
        <f>'Coûts des mélanges'!B44</f>
        <v>0</v>
      </c>
      <c r="C27" s="58">
        <f>Coûts!B$49*Coûts!B$12</f>
        <v>0</v>
      </c>
      <c r="D27" s="58">
        <f>Coûts!B$12*Coûts!B$56</f>
        <v>0</v>
      </c>
      <c r="E27" s="58">
        <f>Coûts!B$63*Coûts!B$12</f>
        <v>0</v>
      </c>
      <c r="F27" s="58">
        <f>Coûts!D$42</f>
        <v>0</v>
      </c>
      <c r="G27" s="58">
        <f>IF(B27=0,0,Coûts!C$42)</f>
        <v>0</v>
      </c>
      <c r="H27" s="127">
        <f t="shared" si="1"/>
        <v>0</v>
      </c>
      <c r="I27" s="117" t="e">
        <f>H27/Coûts!B$12</f>
        <v>#DIV/0!</v>
      </c>
      <c r="J27" s="55"/>
      <c r="K27" s="55"/>
      <c r="L27" s="35"/>
      <c r="M27" s="35"/>
      <c r="N27" s="35"/>
      <c r="O27" s="35"/>
      <c r="P27" s="35"/>
      <c r="Q27" s="35"/>
      <c r="R27" s="35"/>
      <c r="S27" s="35"/>
      <c r="T27" s="35"/>
      <c r="U27" s="35"/>
      <c r="V27" s="35"/>
      <c r="W27" s="35"/>
    </row>
    <row r="28" spans="1:23" ht="12.75" hidden="1" outlineLevel="1">
      <c r="A28" s="21" t="str">
        <f>'Données sur les ventes'!B27</f>
        <v>Produit A</v>
      </c>
      <c r="B28" s="58">
        <f>'Coûts des mélanges'!B45</f>
        <v>0</v>
      </c>
      <c r="C28" s="58">
        <f>Coûts!B$49*Coûts!B$12</f>
        <v>0</v>
      </c>
      <c r="D28" s="58">
        <f>Coûts!B$12*Coûts!B$56</f>
        <v>0</v>
      </c>
      <c r="E28" s="58">
        <f>Coûts!B$63*Coûts!B$12</f>
        <v>0</v>
      </c>
      <c r="F28" s="58">
        <f>Coûts!D$42</f>
        <v>0</v>
      </c>
      <c r="G28" s="58">
        <f>IF(B28=0,0,Coûts!C$42)</f>
        <v>0</v>
      </c>
      <c r="H28" s="127">
        <f t="shared" si="1"/>
        <v>0</v>
      </c>
      <c r="I28" s="117" t="e">
        <f>H28/Coûts!B$12</f>
        <v>#DIV/0!</v>
      </c>
      <c r="J28" s="55"/>
      <c r="K28" s="55"/>
      <c r="L28" s="35"/>
      <c r="M28" s="35"/>
      <c r="N28" s="35"/>
      <c r="O28" s="35"/>
      <c r="P28" s="35"/>
      <c r="Q28" s="35"/>
      <c r="R28" s="35"/>
      <c r="S28" s="35"/>
      <c r="T28" s="35"/>
      <c r="U28" s="35"/>
      <c r="V28" s="35"/>
      <c r="W28" s="35"/>
    </row>
    <row r="29" spans="1:23" ht="12.75" hidden="1" outlineLevel="1">
      <c r="A29" s="21" t="str">
        <f>'Données sur les ventes'!B28</f>
        <v>Produit B</v>
      </c>
      <c r="B29" s="58">
        <f>'Coûts des mélanges'!B46</f>
        <v>0</v>
      </c>
      <c r="C29" s="58">
        <f>Coûts!B$49*Coûts!B$12</f>
        <v>0</v>
      </c>
      <c r="D29" s="58">
        <f>Coûts!B$12*Coûts!B$56</f>
        <v>0</v>
      </c>
      <c r="E29" s="58">
        <f>Coûts!B$63*Coûts!B$12</f>
        <v>0</v>
      </c>
      <c r="F29" s="58">
        <f>Coûts!D$42</f>
        <v>0</v>
      </c>
      <c r="G29" s="58">
        <f>IF(B29=0,0,Coûts!C$42)</f>
        <v>0</v>
      </c>
      <c r="H29" s="127">
        <f t="shared" si="1"/>
        <v>0</v>
      </c>
      <c r="I29" s="117" t="e">
        <f>H29/Coûts!B$12</f>
        <v>#DIV/0!</v>
      </c>
      <c r="J29" s="55"/>
      <c r="K29" s="55"/>
      <c r="L29" s="35"/>
      <c r="M29" s="35"/>
      <c r="N29" s="35"/>
      <c r="O29" s="35"/>
      <c r="P29" s="35"/>
      <c r="Q29" s="35"/>
      <c r="R29" s="35"/>
      <c r="S29" s="35"/>
      <c r="T29" s="35"/>
      <c r="U29" s="35"/>
      <c r="V29" s="35"/>
      <c r="W29" s="35"/>
    </row>
    <row r="30" spans="1:23" ht="12.75" hidden="1" outlineLevel="1">
      <c r="A30" s="21" t="str">
        <f>'Données sur les ventes'!B29</f>
        <v>Produit A</v>
      </c>
      <c r="B30" s="58">
        <f>'Coûts des mélanges'!B47</f>
        <v>0</v>
      </c>
      <c r="C30" s="58">
        <f>Coûts!B$49*Coûts!B$12</f>
        <v>0</v>
      </c>
      <c r="D30" s="58">
        <f>Coûts!B$12*Coûts!B$56</f>
        <v>0</v>
      </c>
      <c r="E30" s="58">
        <f>Coûts!B$63*Coûts!B$12</f>
        <v>0</v>
      </c>
      <c r="F30" s="58">
        <f>Coûts!D$42</f>
        <v>0</v>
      </c>
      <c r="G30" s="58">
        <f>IF(B30=0,0,Coûts!C$42)</f>
        <v>0</v>
      </c>
      <c r="H30" s="127">
        <f t="shared" si="1"/>
        <v>0</v>
      </c>
      <c r="I30" s="117" t="e">
        <f>H30/Coûts!B$12</f>
        <v>#DIV/0!</v>
      </c>
      <c r="J30" s="55"/>
      <c r="K30" s="55"/>
      <c r="L30" s="35"/>
      <c r="M30" s="35"/>
      <c r="N30" s="35"/>
      <c r="O30" s="35"/>
      <c r="P30" s="35"/>
      <c r="Q30" s="35"/>
      <c r="R30" s="35"/>
      <c r="S30" s="35"/>
      <c r="T30" s="35"/>
      <c r="U30" s="35"/>
      <c r="V30" s="35"/>
      <c r="W30" s="35"/>
    </row>
    <row r="31" spans="1:23" ht="12.75" hidden="1" outlineLevel="1">
      <c r="A31" s="21" t="str">
        <f>'Données sur les ventes'!B30</f>
        <v>Produit B</v>
      </c>
      <c r="B31" s="58">
        <f>'Coûts des mélanges'!B48</f>
        <v>0</v>
      </c>
      <c r="C31" s="58">
        <f>Coûts!B$49*Coûts!B$12</f>
        <v>0</v>
      </c>
      <c r="D31" s="58">
        <f>Coûts!B$12*Coûts!B$56</f>
        <v>0</v>
      </c>
      <c r="E31" s="58">
        <f>Coûts!B$63*Coûts!B$12</f>
        <v>0</v>
      </c>
      <c r="F31" s="58">
        <f>Coûts!D$42</f>
        <v>0</v>
      </c>
      <c r="G31" s="58">
        <f>IF(B31=0,0,Coûts!C$42)</f>
        <v>0</v>
      </c>
      <c r="H31" s="127">
        <f t="shared" si="1"/>
        <v>0</v>
      </c>
      <c r="I31" s="117" t="e">
        <f>H31/Coûts!B$12</f>
        <v>#DIV/0!</v>
      </c>
      <c r="J31" s="55"/>
      <c r="K31" s="55"/>
      <c r="L31" s="35"/>
      <c r="M31" s="35"/>
      <c r="N31" s="35"/>
      <c r="O31" s="35"/>
      <c r="P31" s="35"/>
      <c r="Q31" s="35"/>
      <c r="R31" s="35"/>
      <c r="S31" s="35"/>
      <c r="T31" s="35"/>
      <c r="U31" s="35"/>
      <c r="V31" s="35"/>
      <c r="W31" s="35"/>
    </row>
    <row r="32" spans="1:23" ht="12.75" hidden="1" outlineLevel="1">
      <c r="A32" s="21" t="str">
        <f>'Données sur les ventes'!B31</f>
        <v>Produit A</v>
      </c>
      <c r="B32" s="58">
        <f>'Coûts des mélanges'!B49</f>
        <v>0</v>
      </c>
      <c r="C32" s="58">
        <f>Coûts!B$49*Coûts!B$12</f>
        <v>0</v>
      </c>
      <c r="D32" s="58">
        <f>Coûts!B$12*Coûts!B$56</f>
        <v>0</v>
      </c>
      <c r="E32" s="58">
        <f>Coûts!B$63*Coûts!B$12</f>
        <v>0</v>
      </c>
      <c r="F32" s="58">
        <f>Coûts!D$42</f>
        <v>0</v>
      </c>
      <c r="G32" s="58">
        <f>IF(B32=0,0,Coûts!C$42)</f>
        <v>0</v>
      </c>
      <c r="H32" s="127">
        <f t="shared" si="1"/>
        <v>0</v>
      </c>
      <c r="I32" s="117" t="e">
        <f>H32/Coûts!B$12</f>
        <v>#DIV/0!</v>
      </c>
      <c r="J32" s="55"/>
      <c r="K32" s="55"/>
      <c r="L32" s="35"/>
      <c r="M32" s="35"/>
      <c r="N32" s="35"/>
      <c r="O32" s="35"/>
      <c r="P32" s="35"/>
      <c r="Q32" s="35"/>
      <c r="R32" s="35"/>
      <c r="S32" s="35"/>
      <c r="T32" s="35"/>
      <c r="U32" s="35"/>
      <c r="V32" s="35"/>
      <c r="W32" s="35"/>
    </row>
    <row r="33" spans="1:23" ht="12.75" hidden="1" outlineLevel="1">
      <c r="A33" s="21" t="str">
        <f>'Données sur les ventes'!B32</f>
        <v>Produit B</v>
      </c>
      <c r="B33" s="58">
        <f>'Coûts des mélanges'!B50</f>
        <v>0</v>
      </c>
      <c r="C33" s="58">
        <f>Coûts!B$49*Coûts!B$12</f>
        <v>0</v>
      </c>
      <c r="D33" s="58">
        <f>Coûts!B$12*Coûts!B$56</f>
        <v>0</v>
      </c>
      <c r="E33" s="58">
        <f>Coûts!B$63*Coûts!B$12</f>
        <v>0</v>
      </c>
      <c r="F33" s="58">
        <f>Coûts!D$42</f>
        <v>0</v>
      </c>
      <c r="G33" s="58">
        <f>IF(B33=0,0,Coûts!C$42)</f>
        <v>0</v>
      </c>
      <c r="H33" s="127">
        <f t="shared" si="1"/>
        <v>0</v>
      </c>
      <c r="I33" s="117" t="e">
        <f>H33/Coûts!B$12</f>
        <v>#DIV/0!</v>
      </c>
      <c r="J33" s="55"/>
      <c r="K33" s="55"/>
      <c r="L33" s="35"/>
      <c r="M33" s="35"/>
      <c r="N33" s="35"/>
      <c r="O33" s="35"/>
      <c r="P33" s="35"/>
      <c r="Q33" s="35"/>
      <c r="R33" s="35"/>
      <c r="S33" s="35"/>
      <c r="T33" s="35"/>
      <c r="U33" s="35"/>
      <c r="V33" s="35"/>
      <c r="W33" s="35"/>
    </row>
    <row r="34" spans="1:23" ht="13.5" collapsed="1" thickBot="1">
      <c r="A34" s="15"/>
      <c r="B34" s="12"/>
      <c r="C34" s="12"/>
      <c r="D34" s="12"/>
      <c r="E34" s="12"/>
      <c r="F34" s="12"/>
      <c r="G34" s="12"/>
      <c r="H34" s="98"/>
      <c r="I34" s="99"/>
      <c r="J34" s="35"/>
      <c r="K34" s="35"/>
      <c r="L34" s="35"/>
      <c r="M34" s="35"/>
      <c r="N34" s="35"/>
      <c r="O34" s="35"/>
      <c r="P34" s="35"/>
      <c r="Q34" s="35"/>
      <c r="R34" s="35"/>
      <c r="S34" s="35"/>
      <c r="T34" s="35"/>
      <c r="U34" s="35"/>
      <c r="V34" s="35"/>
      <c r="W34" s="35"/>
    </row>
    <row r="35" spans="1:23" ht="12.75">
      <c r="A35" s="35"/>
      <c r="B35" s="35"/>
      <c r="C35" s="35"/>
      <c r="D35" s="35"/>
      <c r="E35" s="35"/>
      <c r="F35" s="35"/>
      <c r="G35" s="35"/>
      <c r="H35" s="35"/>
      <c r="I35" s="35"/>
      <c r="J35" s="35"/>
      <c r="K35" s="35"/>
      <c r="L35" s="35"/>
      <c r="M35" s="35"/>
      <c r="N35" s="35"/>
      <c r="O35" s="35"/>
      <c r="P35" s="35"/>
      <c r="Q35" s="35"/>
      <c r="R35" s="35"/>
      <c r="S35" s="35"/>
      <c r="T35" s="35"/>
      <c r="U35" s="35"/>
      <c r="V35" s="35"/>
      <c r="W35" s="35"/>
    </row>
    <row r="36" spans="1:23" ht="13.5" thickBot="1">
      <c r="A36" s="35"/>
      <c r="B36" s="35"/>
      <c r="C36" s="35"/>
      <c r="D36" s="35"/>
      <c r="E36" s="35"/>
      <c r="F36" s="35"/>
      <c r="G36" s="35"/>
      <c r="H36" s="35"/>
      <c r="I36" s="35"/>
      <c r="J36" s="35"/>
      <c r="K36" s="35"/>
      <c r="L36" s="35"/>
      <c r="M36" s="35"/>
      <c r="N36" s="35"/>
      <c r="O36" s="35"/>
      <c r="P36" s="35"/>
      <c r="Q36" s="35"/>
      <c r="R36" s="35"/>
      <c r="S36" s="35"/>
      <c r="T36" s="35"/>
      <c r="U36" s="35"/>
      <c r="V36" s="35"/>
      <c r="W36" s="35"/>
    </row>
    <row r="37" spans="1:23" ht="18.75" thickBot="1">
      <c r="A37" s="174" t="s">
        <v>94</v>
      </c>
      <c r="B37" s="104"/>
      <c r="C37" s="118"/>
      <c r="D37" s="118"/>
      <c r="E37" s="20"/>
      <c r="F37" s="35"/>
      <c r="G37" s="35"/>
      <c r="H37" s="435" t="s">
        <v>164</v>
      </c>
      <c r="I37" s="436"/>
      <c r="J37" s="35"/>
      <c r="K37" s="35"/>
      <c r="L37" s="35"/>
      <c r="M37" s="35"/>
      <c r="N37" s="35"/>
      <c r="O37" s="35"/>
      <c r="P37" s="35"/>
      <c r="Q37" s="35"/>
      <c r="R37" s="35"/>
      <c r="S37" s="35"/>
      <c r="T37" s="35"/>
      <c r="U37" s="35"/>
      <c r="V37" s="35"/>
      <c r="W37" s="35"/>
    </row>
    <row r="38" spans="1:23" ht="27" thickBot="1">
      <c r="A38" s="172" t="s">
        <v>156</v>
      </c>
      <c r="B38" s="173" t="s">
        <v>84</v>
      </c>
      <c r="C38" s="173" t="s">
        <v>157</v>
      </c>
      <c r="D38" s="173" t="s">
        <v>158</v>
      </c>
      <c r="E38" s="173" t="s">
        <v>159</v>
      </c>
      <c r="F38" s="173" t="s">
        <v>194</v>
      </c>
      <c r="G38" s="173" t="s">
        <v>160</v>
      </c>
      <c r="H38" s="173" t="s">
        <v>162</v>
      </c>
      <c r="I38" s="173" t="s">
        <v>124</v>
      </c>
      <c r="J38" s="35"/>
      <c r="K38" s="35"/>
      <c r="L38" s="35"/>
      <c r="M38" s="35"/>
      <c r="N38" s="35"/>
      <c r="O38" s="35"/>
      <c r="P38" s="35"/>
      <c r="Q38" s="35"/>
      <c r="R38" s="35"/>
      <c r="S38" s="35"/>
      <c r="T38" s="35"/>
      <c r="U38" s="35"/>
      <c r="V38" s="35"/>
      <c r="W38" s="35"/>
    </row>
    <row r="39" spans="1:23" ht="15.75">
      <c r="A39" s="181" t="s">
        <v>97</v>
      </c>
      <c r="B39" s="182"/>
      <c r="C39" s="182"/>
      <c r="D39" s="182"/>
      <c r="E39" s="182"/>
      <c r="F39" s="182"/>
      <c r="G39" s="182"/>
      <c r="H39" s="189"/>
      <c r="I39" s="183"/>
      <c r="J39" s="35"/>
      <c r="K39" s="35"/>
      <c r="L39" s="35"/>
      <c r="M39" s="35"/>
      <c r="N39" s="35"/>
      <c r="O39" s="35"/>
      <c r="P39" s="35"/>
      <c r="Q39" s="35"/>
      <c r="R39" s="35"/>
      <c r="S39" s="35"/>
      <c r="T39" s="35"/>
      <c r="U39" s="35"/>
      <c r="V39" s="35"/>
      <c r="W39" s="35"/>
    </row>
    <row r="40" spans="1:23" ht="12.75" hidden="1" outlineLevel="1">
      <c r="A40" s="184" t="str">
        <f>'Coûts des mélanges'!A55</f>
        <v>a</v>
      </c>
      <c r="B40" s="26">
        <f>'Coûts des mélanges'!B83</f>
        <v>0</v>
      </c>
      <c r="C40" s="26">
        <f>Coûts!B$50*Coûts!B$14</f>
        <v>0</v>
      </c>
      <c r="D40" s="26">
        <f>Coûts!B$57*Coûts!B$14</f>
        <v>0</v>
      </c>
      <c r="E40" s="26">
        <f>Coûts!B$64*Coûts!B$14</f>
        <v>0</v>
      </c>
      <c r="F40" s="27">
        <f>Coûts!D$43</f>
        <v>0</v>
      </c>
      <c r="G40" s="58">
        <f>IF(B40=0,0,Coûts!C$43)</f>
        <v>0</v>
      </c>
      <c r="H40" s="180">
        <f>SUM(B40:G40)</f>
        <v>0</v>
      </c>
      <c r="I40" s="117" t="e">
        <f>H40/Coûts!B$14</f>
        <v>#DIV/0!</v>
      </c>
      <c r="J40" s="35"/>
      <c r="K40" s="35"/>
      <c r="L40" s="35"/>
      <c r="M40" s="35"/>
      <c r="N40" s="35"/>
      <c r="O40" s="35"/>
      <c r="P40" s="35"/>
      <c r="Q40" s="35"/>
      <c r="R40" s="35"/>
      <c r="S40" s="35"/>
      <c r="T40" s="35"/>
      <c r="U40" s="35"/>
      <c r="V40" s="35"/>
      <c r="W40" s="35"/>
    </row>
    <row r="41" spans="1:23" ht="12.75" hidden="1" outlineLevel="1">
      <c r="A41" s="184" t="str">
        <f>'Coûts des mélanges'!A56</f>
        <v>b</v>
      </c>
      <c r="B41" s="26">
        <f>'Coûts des mélanges'!B84</f>
        <v>0</v>
      </c>
      <c r="C41" s="26">
        <f>Coûts!B$50*Coûts!B$14</f>
        <v>0</v>
      </c>
      <c r="D41" s="26">
        <f>Coûts!B$57*Coûts!B$14</f>
        <v>0</v>
      </c>
      <c r="E41" s="26">
        <f>Coûts!B$64*Coûts!B$14</f>
        <v>0</v>
      </c>
      <c r="F41" s="27">
        <f>Coûts!D$43</f>
        <v>0</v>
      </c>
      <c r="G41" s="58">
        <f>IF(B41=0,0,Coûts!C$43)</f>
        <v>0</v>
      </c>
      <c r="H41" s="180">
        <f aca="true" t="shared" si="2" ref="H41:H51">SUM(B41:G41)</f>
        <v>0</v>
      </c>
      <c r="I41" s="117" t="e">
        <f>H41/Coûts!B$14</f>
        <v>#DIV/0!</v>
      </c>
      <c r="J41" s="35"/>
      <c r="K41" s="35"/>
      <c r="L41" s="35"/>
      <c r="M41" s="35"/>
      <c r="N41" s="35"/>
      <c r="O41" s="35"/>
      <c r="P41" s="35"/>
      <c r="Q41" s="35"/>
      <c r="R41" s="35"/>
      <c r="S41" s="35"/>
      <c r="T41" s="35"/>
      <c r="U41" s="35"/>
      <c r="V41" s="35"/>
      <c r="W41" s="35"/>
    </row>
    <row r="42" spans="1:23" ht="12.75" hidden="1" outlineLevel="1">
      <c r="A42" s="184" t="str">
        <f>'Coûts des mélanges'!A57</f>
        <v>c</v>
      </c>
      <c r="B42" s="26">
        <f>'Coûts des mélanges'!B85</f>
        <v>0</v>
      </c>
      <c r="C42" s="26">
        <f>Coûts!B$50*Coûts!B$14</f>
        <v>0</v>
      </c>
      <c r="D42" s="26">
        <f>Coûts!B$57*Coûts!B$14</f>
        <v>0</v>
      </c>
      <c r="E42" s="26">
        <f>Coûts!B$64*Coûts!B$14</f>
        <v>0</v>
      </c>
      <c r="F42" s="27">
        <f>Coûts!D$43</f>
        <v>0</v>
      </c>
      <c r="G42" s="58">
        <f>IF(B42=0,0,Coûts!C$43)</f>
        <v>0</v>
      </c>
      <c r="H42" s="180">
        <f t="shared" si="2"/>
        <v>0</v>
      </c>
      <c r="I42" s="117" t="e">
        <f>H42/Coûts!B$14</f>
        <v>#DIV/0!</v>
      </c>
      <c r="J42" s="35"/>
      <c r="K42" s="35"/>
      <c r="L42" s="35"/>
      <c r="M42" s="35"/>
      <c r="N42" s="35"/>
      <c r="O42" s="35"/>
      <c r="P42" s="35"/>
      <c r="Q42" s="35"/>
      <c r="R42" s="35"/>
      <c r="S42" s="35"/>
      <c r="T42" s="35"/>
      <c r="U42" s="35"/>
      <c r="V42" s="35"/>
      <c r="W42" s="35"/>
    </row>
    <row r="43" spans="1:23" ht="12.75" hidden="1" outlineLevel="1">
      <c r="A43" s="184" t="str">
        <f>'Coûts des mélanges'!A58</f>
        <v>d</v>
      </c>
      <c r="B43" s="26">
        <f>'Coûts des mélanges'!B86</f>
        <v>0</v>
      </c>
      <c r="C43" s="26">
        <f>Coûts!B$50*Coûts!B$14</f>
        <v>0</v>
      </c>
      <c r="D43" s="26">
        <f>Coûts!B$57*Coûts!B$14</f>
        <v>0</v>
      </c>
      <c r="E43" s="26">
        <f>Coûts!B$64*Coûts!B$14</f>
        <v>0</v>
      </c>
      <c r="F43" s="27">
        <f>Coûts!D$43</f>
        <v>0</v>
      </c>
      <c r="G43" s="58">
        <f>IF(B43=0,0,Coûts!C$43)</f>
        <v>0</v>
      </c>
      <c r="H43" s="180">
        <f t="shared" si="2"/>
        <v>0</v>
      </c>
      <c r="I43" s="117" t="e">
        <f>H43/Coûts!B$14</f>
        <v>#DIV/0!</v>
      </c>
      <c r="J43" s="35"/>
      <c r="K43" s="35"/>
      <c r="L43" s="35"/>
      <c r="M43" s="35"/>
      <c r="N43" s="35"/>
      <c r="O43" s="35"/>
      <c r="P43" s="35"/>
      <c r="Q43" s="35"/>
      <c r="R43" s="35"/>
      <c r="S43" s="35"/>
      <c r="T43" s="35"/>
      <c r="U43" s="35"/>
      <c r="V43" s="35"/>
      <c r="W43" s="35"/>
    </row>
    <row r="44" spans="1:23" ht="12.75" hidden="1" outlineLevel="1">
      <c r="A44" s="184" t="str">
        <f>'Coûts des mélanges'!A59</f>
        <v>e</v>
      </c>
      <c r="B44" s="26">
        <f>'Coûts des mélanges'!B87</f>
        <v>0</v>
      </c>
      <c r="C44" s="26">
        <f>Coûts!B$50*Coûts!B$14</f>
        <v>0</v>
      </c>
      <c r="D44" s="26">
        <f>Coûts!B$57*Coûts!B$14</f>
        <v>0</v>
      </c>
      <c r="E44" s="26">
        <f>Coûts!B$64*Coûts!B$14</f>
        <v>0</v>
      </c>
      <c r="F44" s="27">
        <f>Coûts!D$43</f>
        <v>0</v>
      </c>
      <c r="G44" s="58">
        <f>IF(B44=0,0,Coûts!C$43)</f>
        <v>0</v>
      </c>
      <c r="H44" s="180">
        <f t="shared" si="2"/>
        <v>0</v>
      </c>
      <c r="I44" s="117" t="e">
        <f>H44/Coûts!B$14</f>
        <v>#DIV/0!</v>
      </c>
      <c r="J44" s="35"/>
      <c r="K44" s="35"/>
      <c r="L44" s="35"/>
      <c r="M44" s="35"/>
      <c r="N44" s="35"/>
      <c r="O44" s="35"/>
      <c r="P44" s="35"/>
      <c r="Q44" s="35"/>
      <c r="R44" s="35"/>
      <c r="S44" s="35"/>
      <c r="T44" s="35"/>
      <c r="U44" s="35"/>
      <c r="V44" s="35"/>
      <c r="W44" s="35"/>
    </row>
    <row r="45" spans="1:23" ht="12.75" hidden="1" outlineLevel="1">
      <c r="A45" s="184" t="str">
        <f>'Coûts des mélanges'!A60</f>
        <v>f</v>
      </c>
      <c r="B45" s="26">
        <f>'Coûts des mélanges'!B88</f>
        <v>0</v>
      </c>
      <c r="C45" s="26">
        <f>Coûts!B$50*Coûts!B$14</f>
        <v>0</v>
      </c>
      <c r="D45" s="26">
        <f>Coûts!B$57*Coûts!B$14</f>
        <v>0</v>
      </c>
      <c r="E45" s="26">
        <f>Coûts!B$64*Coûts!B$14</f>
        <v>0</v>
      </c>
      <c r="F45" s="27">
        <f>Coûts!D$43</f>
        <v>0</v>
      </c>
      <c r="G45" s="58">
        <f>IF(B45=0,0,Coûts!C$43)</f>
        <v>0</v>
      </c>
      <c r="H45" s="180">
        <f t="shared" si="2"/>
        <v>0</v>
      </c>
      <c r="I45" s="117" t="e">
        <f>H45/Coûts!B$14</f>
        <v>#DIV/0!</v>
      </c>
      <c r="J45" s="35"/>
      <c r="K45" s="35"/>
      <c r="L45" s="35"/>
      <c r="M45" s="35"/>
      <c r="N45" s="35"/>
      <c r="O45" s="35"/>
      <c r="P45" s="35"/>
      <c r="Q45" s="35"/>
      <c r="R45" s="35"/>
      <c r="S45" s="35"/>
      <c r="T45" s="35"/>
      <c r="U45" s="35"/>
      <c r="V45" s="35"/>
      <c r="W45" s="35"/>
    </row>
    <row r="46" spans="1:23" ht="12.75" hidden="1" outlineLevel="1">
      <c r="A46" s="184" t="str">
        <f>'Coûts des mélanges'!A61</f>
        <v>g</v>
      </c>
      <c r="B46" s="26">
        <f>'Coûts des mélanges'!B89</f>
        <v>0</v>
      </c>
      <c r="C46" s="26">
        <f>Coûts!B$50*Coûts!B$14</f>
        <v>0</v>
      </c>
      <c r="D46" s="26">
        <f>Coûts!B$57*Coûts!B$14</f>
        <v>0</v>
      </c>
      <c r="E46" s="26">
        <f>Coûts!B$64*Coûts!B$14</f>
        <v>0</v>
      </c>
      <c r="F46" s="27">
        <f>Coûts!D$43</f>
        <v>0</v>
      </c>
      <c r="G46" s="58">
        <f>IF(B46=0,0,Coûts!C$43)</f>
        <v>0</v>
      </c>
      <c r="H46" s="180">
        <f t="shared" si="2"/>
        <v>0</v>
      </c>
      <c r="I46" s="117" t="e">
        <f>H46/Coûts!B$14</f>
        <v>#DIV/0!</v>
      </c>
      <c r="J46" s="35"/>
      <c r="K46" s="35"/>
      <c r="L46" s="35"/>
      <c r="M46" s="35"/>
      <c r="N46" s="35"/>
      <c r="O46" s="35"/>
      <c r="P46" s="35"/>
      <c r="Q46" s="35"/>
      <c r="R46" s="35"/>
      <c r="S46" s="35"/>
      <c r="T46" s="35"/>
      <c r="U46" s="35"/>
      <c r="V46" s="35"/>
      <c r="W46" s="35"/>
    </row>
    <row r="47" spans="1:23" ht="12.75" hidden="1" outlineLevel="1">
      <c r="A47" s="184" t="str">
        <f>'Coûts des mélanges'!A62</f>
        <v>h</v>
      </c>
      <c r="B47" s="26">
        <f>'Coûts des mélanges'!B90</f>
        <v>0</v>
      </c>
      <c r="C47" s="26">
        <f>Coûts!B$50*Coûts!B$14</f>
        <v>0</v>
      </c>
      <c r="D47" s="26">
        <f>Coûts!B$57*Coûts!B$14</f>
        <v>0</v>
      </c>
      <c r="E47" s="26">
        <f>Coûts!B$64*Coûts!B$14</f>
        <v>0</v>
      </c>
      <c r="F47" s="27">
        <f>Coûts!D$43</f>
        <v>0</v>
      </c>
      <c r="G47" s="58">
        <f>IF(B47=0,0,Coûts!C$43)</f>
        <v>0</v>
      </c>
      <c r="H47" s="180">
        <f t="shared" si="2"/>
        <v>0</v>
      </c>
      <c r="I47" s="117" t="e">
        <f>H47/Coûts!B$14</f>
        <v>#DIV/0!</v>
      </c>
      <c r="J47" s="35"/>
      <c r="K47" s="35"/>
      <c r="L47" s="35"/>
      <c r="M47" s="35"/>
      <c r="N47" s="35"/>
      <c r="O47" s="35"/>
      <c r="P47" s="35"/>
      <c r="Q47" s="35"/>
      <c r="R47" s="35"/>
      <c r="S47" s="35"/>
      <c r="T47" s="35"/>
      <c r="U47" s="35"/>
      <c r="V47" s="35"/>
      <c r="W47" s="35"/>
    </row>
    <row r="48" spans="1:23" ht="12.75" hidden="1" outlineLevel="1">
      <c r="A48" s="184" t="str">
        <f>'Coûts des mélanges'!A63</f>
        <v>i</v>
      </c>
      <c r="B48" s="26">
        <f>'Coûts des mélanges'!B91</f>
        <v>0</v>
      </c>
      <c r="C48" s="26">
        <f>Coûts!B$50*Coûts!B$14</f>
        <v>0</v>
      </c>
      <c r="D48" s="26">
        <f>Coûts!B$57*Coûts!B$14</f>
        <v>0</v>
      </c>
      <c r="E48" s="26">
        <f>Coûts!B$64*Coûts!B$14</f>
        <v>0</v>
      </c>
      <c r="F48" s="27">
        <f>Coûts!D$43</f>
        <v>0</v>
      </c>
      <c r="G48" s="58">
        <f>IF(B48=0,0,Coûts!C$43)</f>
        <v>0</v>
      </c>
      <c r="H48" s="180">
        <f t="shared" si="2"/>
        <v>0</v>
      </c>
      <c r="I48" s="117" t="e">
        <f>H48/Coûts!B$14</f>
        <v>#DIV/0!</v>
      </c>
      <c r="J48" s="35"/>
      <c r="K48" s="35"/>
      <c r="L48" s="35"/>
      <c r="M48" s="35"/>
      <c r="N48" s="35"/>
      <c r="O48" s="35"/>
      <c r="P48" s="35"/>
      <c r="Q48" s="35"/>
      <c r="R48" s="35"/>
      <c r="S48" s="35"/>
      <c r="T48" s="35"/>
      <c r="U48" s="35"/>
      <c r="V48" s="35"/>
      <c r="W48" s="35"/>
    </row>
    <row r="49" spans="1:23" ht="12.75" hidden="1" outlineLevel="1">
      <c r="A49" s="184" t="str">
        <f>'Coûts des mélanges'!A64</f>
        <v>j</v>
      </c>
      <c r="B49" s="26">
        <f>'Coûts des mélanges'!B92</f>
        <v>0</v>
      </c>
      <c r="C49" s="26">
        <f>Coûts!B$50*Coûts!B$14</f>
        <v>0</v>
      </c>
      <c r="D49" s="26">
        <f>Coûts!B$57*Coûts!B$14</f>
        <v>0</v>
      </c>
      <c r="E49" s="26">
        <f>Coûts!B$64*Coûts!B$14</f>
        <v>0</v>
      </c>
      <c r="F49" s="27">
        <f>Coûts!D$43</f>
        <v>0</v>
      </c>
      <c r="G49" s="58">
        <f>IF(B49=0,0,Coûts!C$43)</f>
        <v>0</v>
      </c>
      <c r="H49" s="180">
        <f t="shared" si="2"/>
        <v>0</v>
      </c>
      <c r="I49" s="117" t="e">
        <f>H49/Coûts!B$14</f>
        <v>#DIV/0!</v>
      </c>
      <c r="J49" s="35"/>
      <c r="K49" s="35"/>
      <c r="L49" s="35"/>
      <c r="M49" s="35"/>
      <c r="N49" s="35"/>
      <c r="O49" s="35"/>
      <c r="P49" s="35"/>
      <c r="Q49" s="35"/>
      <c r="R49" s="35"/>
      <c r="S49" s="35"/>
      <c r="T49" s="35"/>
      <c r="U49" s="35"/>
      <c r="V49" s="35"/>
      <c r="W49" s="35"/>
    </row>
    <row r="50" spans="1:23" ht="12.75" hidden="1" outlineLevel="1">
      <c r="A50" s="184" t="str">
        <f>'Coûts des mélanges'!A65</f>
        <v>k</v>
      </c>
      <c r="B50" s="26">
        <f>'Coûts des mélanges'!B93</f>
        <v>0</v>
      </c>
      <c r="C50" s="26">
        <f>Coûts!B$50*Coûts!B$14</f>
        <v>0</v>
      </c>
      <c r="D50" s="26">
        <f>Coûts!B$57*Coûts!B$14</f>
        <v>0</v>
      </c>
      <c r="E50" s="26">
        <f>Coûts!B$64*Coûts!B$14</f>
        <v>0</v>
      </c>
      <c r="F50" s="27">
        <f>Coûts!D$43</f>
        <v>0</v>
      </c>
      <c r="G50" s="58">
        <f>IF(B50=0,0,Coûts!C$43)</f>
        <v>0</v>
      </c>
      <c r="H50" s="180">
        <f t="shared" si="2"/>
        <v>0</v>
      </c>
      <c r="I50" s="117" t="e">
        <f>H50/Coûts!B$14</f>
        <v>#DIV/0!</v>
      </c>
      <c r="J50" s="35"/>
      <c r="K50" s="35"/>
      <c r="L50" s="35"/>
      <c r="M50" s="35"/>
      <c r="N50" s="35"/>
      <c r="O50" s="35"/>
      <c r="P50" s="35"/>
      <c r="Q50" s="35"/>
      <c r="R50" s="35"/>
      <c r="S50" s="35"/>
      <c r="T50" s="35"/>
      <c r="U50" s="35"/>
      <c r="V50" s="35"/>
      <c r="W50" s="35"/>
    </row>
    <row r="51" spans="1:23" ht="12.75" hidden="1" outlineLevel="1">
      <c r="A51" s="188" t="str">
        <f>'Coûts des mélanges'!A66</f>
        <v>l</v>
      </c>
      <c r="B51" s="26">
        <f>'Coûts des mélanges'!B94</f>
        <v>0</v>
      </c>
      <c r="C51" s="26">
        <f>Coûts!B$50*Coûts!B$14</f>
        <v>0</v>
      </c>
      <c r="D51" s="26">
        <f>Coûts!B$57*Coûts!B$14</f>
        <v>0</v>
      </c>
      <c r="E51" s="26">
        <f>Coûts!B$64*Coûts!B$14</f>
        <v>0</v>
      </c>
      <c r="F51" s="27">
        <f>Coûts!D$43</f>
        <v>0</v>
      </c>
      <c r="G51" s="58">
        <f>IF(B51=0,0,Coûts!C$43)</f>
        <v>0</v>
      </c>
      <c r="H51" s="180">
        <f t="shared" si="2"/>
        <v>0</v>
      </c>
      <c r="I51" s="117" t="e">
        <f>H51/Coûts!B$14</f>
        <v>#DIV/0!</v>
      </c>
      <c r="J51" s="35"/>
      <c r="K51" s="35"/>
      <c r="L51" s="35"/>
      <c r="M51" s="35"/>
      <c r="N51" s="35"/>
      <c r="O51" s="35"/>
      <c r="P51" s="35"/>
      <c r="Q51" s="35"/>
      <c r="R51" s="35"/>
      <c r="S51" s="35"/>
      <c r="T51" s="35"/>
      <c r="U51" s="35"/>
      <c r="V51" s="35"/>
      <c r="W51" s="35"/>
    </row>
    <row r="52" spans="1:23" ht="12.75" hidden="1" outlineLevel="1">
      <c r="A52" s="188"/>
      <c r="B52" s="273"/>
      <c r="C52" s="273"/>
      <c r="D52" s="273"/>
      <c r="E52" s="273"/>
      <c r="F52" s="128"/>
      <c r="G52" s="273"/>
      <c r="H52" s="274"/>
      <c r="I52" s="275"/>
      <c r="J52" s="35"/>
      <c r="K52" s="35"/>
      <c r="L52" s="35"/>
      <c r="M52" s="35"/>
      <c r="N52" s="35"/>
      <c r="O52" s="35"/>
      <c r="P52" s="35"/>
      <c r="Q52" s="35"/>
      <c r="R52" s="35"/>
      <c r="S52" s="35"/>
      <c r="T52" s="35"/>
      <c r="U52" s="35"/>
      <c r="V52" s="35"/>
      <c r="W52" s="35"/>
    </row>
    <row r="53" spans="1:23" ht="15.75" collapsed="1">
      <c r="A53" s="175" t="s">
        <v>98</v>
      </c>
      <c r="B53" s="176"/>
      <c r="C53" s="176"/>
      <c r="D53" s="176"/>
      <c r="E53" s="176"/>
      <c r="F53" s="176"/>
      <c r="G53" s="176"/>
      <c r="H53" s="177"/>
      <c r="I53" s="178"/>
      <c r="J53" s="35"/>
      <c r="K53" s="35"/>
      <c r="L53" s="35"/>
      <c r="M53" s="35"/>
      <c r="N53" s="35"/>
      <c r="O53" s="35"/>
      <c r="P53" s="35"/>
      <c r="Q53" s="35"/>
      <c r="R53" s="35"/>
      <c r="S53" s="35"/>
      <c r="T53" s="35"/>
      <c r="U53" s="35"/>
      <c r="V53" s="35"/>
      <c r="W53" s="35"/>
    </row>
    <row r="54" spans="1:23" ht="12.75" hidden="1" outlineLevel="1">
      <c r="A54" s="184" t="str">
        <f>'Coûts des mélanges'!A55</f>
        <v>a</v>
      </c>
      <c r="B54" s="26">
        <f>'Coûts des mélanges'!B83</f>
        <v>0</v>
      </c>
      <c r="C54" s="26">
        <f>Coûts!B$51*Coûts!B$15</f>
        <v>0</v>
      </c>
      <c r="D54" s="26">
        <f>Coûts!B$58*Coûts!B$15</f>
        <v>0</v>
      </c>
      <c r="E54" s="26">
        <f>Coûts!B$65*Coûts!B$15</f>
        <v>0</v>
      </c>
      <c r="F54" s="27">
        <f>Coûts!D$43</f>
        <v>0</v>
      </c>
      <c r="G54" s="58">
        <f>IF(B54=0,0,Coûts!C$43)</f>
        <v>0</v>
      </c>
      <c r="H54" s="180">
        <f>SUM(B54:G54)</f>
        <v>0</v>
      </c>
      <c r="I54" s="117" t="e">
        <f>H54/Coûts!B$15</f>
        <v>#DIV/0!</v>
      </c>
      <c r="J54" s="35"/>
      <c r="K54" s="35"/>
      <c r="L54" s="35"/>
      <c r="M54" s="35"/>
      <c r="N54" s="35"/>
      <c r="O54" s="35"/>
      <c r="P54" s="35"/>
      <c r="Q54" s="35"/>
      <c r="R54" s="35"/>
      <c r="S54" s="35"/>
      <c r="T54" s="35"/>
      <c r="U54" s="35"/>
      <c r="V54" s="35"/>
      <c r="W54" s="35"/>
    </row>
    <row r="55" spans="1:23" ht="12.75" hidden="1" outlineLevel="1">
      <c r="A55" s="184" t="str">
        <f>'Coûts des mélanges'!A56</f>
        <v>b</v>
      </c>
      <c r="B55" s="26">
        <f>'Coûts des mélanges'!B84</f>
        <v>0</v>
      </c>
      <c r="C55" s="26">
        <f>Coûts!B$51*Coûts!B$15</f>
        <v>0</v>
      </c>
      <c r="D55" s="26">
        <f>Coûts!B$58*Coûts!B$15</f>
        <v>0</v>
      </c>
      <c r="E55" s="26">
        <f>Coûts!B$65*Coûts!B$15</f>
        <v>0</v>
      </c>
      <c r="F55" s="27">
        <f>Coûts!D$43</f>
        <v>0</v>
      </c>
      <c r="G55" s="58">
        <f>IF(B55=0,0,Coûts!C$43)</f>
        <v>0</v>
      </c>
      <c r="H55" s="180">
        <f aca="true" t="shared" si="3" ref="H55:H65">SUM(B55:G55)</f>
        <v>0</v>
      </c>
      <c r="I55" s="117" t="e">
        <f>H55/Coûts!B$15</f>
        <v>#DIV/0!</v>
      </c>
      <c r="J55" s="35"/>
      <c r="K55" s="35"/>
      <c r="L55" s="35"/>
      <c r="M55" s="35"/>
      <c r="N55" s="35"/>
      <c r="O55" s="35"/>
      <c r="P55" s="35"/>
      <c r="Q55" s="35"/>
      <c r="R55" s="35"/>
      <c r="S55" s="35"/>
      <c r="T55" s="35"/>
      <c r="U55" s="35"/>
      <c r="V55" s="35"/>
      <c r="W55" s="35"/>
    </row>
    <row r="56" spans="1:23" ht="12.75" hidden="1" outlineLevel="1">
      <c r="A56" s="184" t="str">
        <f>'Coûts des mélanges'!A57</f>
        <v>c</v>
      </c>
      <c r="B56" s="26">
        <f>'Coûts des mélanges'!B85</f>
        <v>0</v>
      </c>
      <c r="C56" s="26">
        <f>Coûts!B$51*Coûts!B$15</f>
        <v>0</v>
      </c>
      <c r="D56" s="26">
        <f>Coûts!B$58*Coûts!B$15</f>
        <v>0</v>
      </c>
      <c r="E56" s="26">
        <f>Coûts!B$65*Coûts!B$15</f>
        <v>0</v>
      </c>
      <c r="F56" s="27">
        <f>Coûts!D$43</f>
        <v>0</v>
      </c>
      <c r="G56" s="58">
        <f>IF(B56=0,0,Coûts!C$43)</f>
        <v>0</v>
      </c>
      <c r="H56" s="180">
        <f t="shared" si="3"/>
        <v>0</v>
      </c>
      <c r="I56" s="117" t="e">
        <f>H56/Coûts!B$15</f>
        <v>#DIV/0!</v>
      </c>
      <c r="J56" s="35"/>
      <c r="K56" s="35"/>
      <c r="L56" s="35"/>
      <c r="M56" s="35"/>
      <c r="N56" s="35"/>
      <c r="O56" s="35"/>
      <c r="P56" s="35"/>
      <c r="Q56" s="35"/>
      <c r="R56" s="35"/>
      <c r="S56" s="35"/>
      <c r="T56" s="35"/>
      <c r="U56" s="35"/>
      <c r="V56" s="35"/>
      <c r="W56" s="35"/>
    </row>
    <row r="57" spans="1:23" ht="12.75" hidden="1" outlineLevel="1">
      <c r="A57" s="184" t="str">
        <f>'Coûts des mélanges'!A58</f>
        <v>d</v>
      </c>
      <c r="B57" s="26">
        <f>'Coûts des mélanges'!B86</f>
        <v>0</v>
      </c>
      <c r="C57" s="26">
        <f>Coûts!B$51*Coûts!B$15</f>
        <v>0</v>
      </c>
      <c r="D57" s="26">
        <f>Coûts!B$58*Coûts!B$15</f>
        <v>0</v>
      </c>
      <c r="E57" s="26">
        <f>Coûts!B$65*Coûts!B$15</f>
        <v>0</v>
      </c>
      <c r="F57" s="27">
        <f>Coûts!D$43</f>
        <v>0</v>
      </c>
      <c r="G57" s="58">
        <f>IF(B57=0,0,Coûts!C$43)</f>
        <v>0</v>
      </c>
      <c r="H57" s="180">
        <f t="shared" si="3"/>
        <v>0</v>
      </c>
      <c r="I57" s="117" t="e">
        <f>H57/Coûts!B$15</f>
        <v>#DIV/0!</v>
      </c>
      <c r="J57" s="35"/>
      <c r="K57" s="35"/>
      <c r="L57" s="35"/>
      <c r="M57" s="35"/>
      <c r="N57" s="35"/>
      <c r="O57" s="35"/>
      <c r="P57" s="35"/>
      <c r="Q57" s="35"/>
      <c r="R57" s="35"/>
      <c r="S57" s="35"/>
      <c r="T57" s="35"/>
      <c r="U57" s="35"/>
      <c r="V57" s="35"/>
      <c r="W57" s="35"/>
    </row>
    <row r="58" spans="1:23" ht="12.75" hidden="1" outlineLevel="1">
      <c r="A58" s="184" t="str">
        <f>'Coûts des mélanges'!A59</f>
        <v>e</v>
      </c>
      <c r="B58" s="26">
        <f>'Coûts des mélanges'!B87</f>
        <v>0</v>
      </c>
      <c r="C58" s="26">
        <f>Coûts!B$51*Coûts!B$15</f>
        <v>0</v>
      </c>
      <c r="D58" s="26">
        <f>Coûts!B$58*Coûts!B$15</f>
        <v>0</v>
      </c>
      <c r="E58" s="26">
        <f>Coûts!B$65*Coûts!B$15</f>
        <v>0</v>
      </c>
      <c r="F58" s="27">
        <f>Coûts!D$43</f>
        <v>0</v>
      </c>
      <c r="G58" s="58">
        <f>IF(B58=0,0,Coûts!C$43)</f>
        <v>0</v>
      </c>
      <c r="H58" s="180">
        <f t="shared" si="3"/>
        <v>0</v>
      </c>
      <c r="I58" s="117" t="e">
        <f>H58/Coûts!B$15</f>
        <v>#DIV/0!</v>
      </c>
      <c r="J58" s="35"/>
      <c r="K58" s="35"/>
      <c r="L58" s="35"/>
      <c r="M58" s="35"/>
      <c r="N58" s="35"/>
      <c r="O58" s="35"/>
      <c r="P58" s="35"/>
      <c r="Q58" s="35"/>
      <c r="R58" s="35"/>
      <c r="S58" s="35"/>
      <c r="T58" s="35"/>
      <c r="U58" s="35"/>
      <c r="V58" s="35"/>
      <c r="W58" s="35"/>
    </row>
    <row r="59" spans="1:23" ht="12.75" hidden="1" outlineLevel="1">
      <c r="A59" s="184" t="str">
        <f>'Coûts des mélanges'!A60</f>
        <v>f</v>
      </c>
      <c r="B59" s="26">
        <f>'Coûts des mélanges'!B88</f>
        <v>0</v>
      </c>
      <c r="C59" s="26">
        <f>Coûts!B$51*Coûts!B$15</f>
        <v>0</v>
      </c>
      <c r="D59" s="26">
        <f>Coûts!B$58*Coûts!B$15</f>
        <v>0</v>
      </c>
      <c r="E59" s="26">
        <f>Coûts!B$65*Coûts!B$15</f>
        <v>0</v>
      </c>
      <c r="F59" s="27">
        <f>Coûts!D$43</f>
        <v>0</v>
      </c>
      <c r="G59" s="58">
        <f>IF(B59=0,0,Coûts!C$43)</f>
        <v>0</v>
      </c>
      <c r="H59" s="180">
        <f t="shared" si="3"/>
        <v>0</v>
      </c>
      <c r="I59" s="117" t="e">
        <f>H59/Coûts!B$15</f>
        <v>#DIV/0!</v>
      </c>
      <c r="J59" s="35"/>
      <c r="K59" s="35"/>
      <c r="L59" s="35"/>
      <c r="M59" s="35"/>
      <c r="N59" s="35"/>
      <c r="O59" s="35"/>
      <c r="P59" s="35"/>
      <c r="Q59" s="35"/>
      <c r="R59" s="35"/>
      <c r="S59" s="35"/>
      <c r="T59" s="35"/>
      <c r="U59" s="35"/>
      <c r="V59" s="35"/>
      <c r="W59" s="35"/>
    </row>
    <row r="60" spans="1:23" ht="12.75" hidden="1" outlineLevel="1">
      <c r="A60" s="184" t="str">
        <f>'Coûts des mélanges'!A61</f>
        <v>g</v>
      </c>
      <c r="B60" s="26">
        <f>'Coûts des mélanges'!B89</f>
        <v>0</v>
      </c>
      <c r="C60" s="26">
        <f>Coûts!B$51*Coûts!B$15</f>
        <v>0</v>
      </c>
      <c r="D60" s="26">
        <f>Coûts!B$58*Coûts!B$15</f>
        <v>0</v>
      </c>
      <c r="E60" s="26">
        <f>Coûts!B$65*Coûts!B$15</f>
        <v>0</v>
      </c>
      <c r="F60" s="27">
        <f>Coûts!D$43</f>
        <v>0</v>
      </c>
      <c r="G60" s="58">
        <f>IF(B60=0,0,Coûts!C$43)</f>
        <v>0</v>
      </c>
      <c r="H60" s="180">
        <f t="shared" si="3"/>
        <v>0</v>
      </c>
      <c r="I60" s="117" t="e">
        <f>H60/Coûts!B$15</f>
        <v>#DIV/0!</v>
      </c>
      <c r="J60" s="35"/>
      <c r="K60" s="35"/>
      <c r="L60" s="35"/>
      <c r="M60" s="35"/>
      <c r="N60" s="35"/>
      <c r="O60" s="35"/>
      <c r="P60" s="35"/>
      <c r="Q60" s="35"/>
      <c r="R60" s="35"/>
      <c r="S60" s="35"/>
      <c r="T60" s="35"/>
      <c r="U60" s="35"/>
      <c r="V60" s="35"/>
      <c r="W60" s="35"/>
    </row>
    <row r="61" spans="1:23" ht="12.75" hidden="1" outlineLevel="1">
      <c r="A61" s="184" t="str">
        <f>'Coûts des mélanges'!A62</f>
        <v>h</v>
      </c>
      <c r="B61" s="26">
        <f>'Coûts des mélanges'!B90</f>
        <v>0</v>
      </c>
      <c r="C61" s="26">
        <f>Coûts!B$51*Coûts!B$15</f>
        <v>0</v>
      </c>
      <c r="D61" s="26">
        <f>Coûts!B$58*Coûts!B$15</f>
        <v>0</v>
      </c>
      <c r="E61" s="26">
        <f>Coûts!B$65*Coûts!B$15</f>
        <v>0</v>
      </c>
      <c r="F61" s="27">
        <f>Coûts!D$43</f>
        <v>0</v>
      </c>
      <c r="G61" s="58">
        <f>IF(B61=0,0,Coûts!C$43)</f>
        <v>0</v>
      </c>
      <c r="H61" s="180">
        <f t="shared" si="3"/>
        <v>0</v>
      </c>
      <c r="I61" s="117" t="e">
        <f>H61/Coûts!B$15</f>
        <v>#DIV/0!</v>
      </c>
      <c r="J61" s="35"/>
      <c r="K61" s="35"/>
      <c r="L61" s="35"/>
      <c r="M61" s="35"/>
      <c r="N61" s="35"/>
      <c r="O61" s="35"/>
      <c r="P61" s="35"/>
      <c r="Q61" s="35"/>
      <c r="R61" s="35"/>
      <c r="S61" s="35"/>
      <c r="T61" s="35"/>
      <c r="U61" s="35"/>
      <c r="V61" s="35"/>
      <c r="W61" s="35"/>
    </row>
    <row r="62" spans="1:23" ht="12.75" hidden="1" outlineLevel="1">
      <c r="A62" s="184" t="str">
        <f>'Coûts des mélanges'!A63</f>
        <v>i</v>
      </c>
      <c r="B62" s="26">
        <f>'Coûts des mélanges'!B91</f>
        <v>0</v>
      </c>
      <c r="C62" s="26">
        <f>Coûts!B$51*Coûts!B$15</f>
        <v>0</v>
      </c>
      <c r="D62" s="26">
        <f>Coûts!B$58*Coûts!B$15</f>
        <v>0</v>
      </c>
      <c r="E62" s="26">
        <f>Coûts!B$65*Coûts!B$15</f>
        <v>0</v>
      </c>
      <c r="F62" s="27">
        <f>Coûts!D$43</f>
        <v>0</v>
      </c>
      <c r="G62" s="58">
        <f>IF(B62=0,0,Coûts!C$43)</f>
        <v>0</v>
      </c>
      <c r="H62" s="180">
        <f t="shared" si="3"/>
        <v>0</v>
      </c>
      <c r="I62" s="117" t="e">
        <f>H62/Coûts!B$15</f>
        <v>#DIV/0!</v>
      </c>
      <c r="J62" s="35"/>
      <c r="K62" s="35"/>
      <c r="L62" s="35"/>
      <c r="M62" s="35"/>
      <c r="N62" s="35"/>
      <c r="O62" s="35"/>
      <c r="P62" s="35"/>
      <c r="Q62" s="35"/>
      <c r="R62" s="35"/>
      <c r="S62" s="35"/>
      <c r="T62" s="35"/>
      <c r="U62" s="35"/>
      <c r="V62" s="35"/>
      <c r="W62" s="35"/>
    </row>
    <row r="63" spans="1:23" ht="12.75" hidden="1" outlineLevel="1">
      <c r="A63" s="184" t="str">
        <f>'Coûts des mélanges'!A64</f>
        <v>j</v>
      </c>
      <c r="B63" s="26">
        <f>'Coûts des mélanges'!B92</f>
        <v>0</v>
      </c>
      <c r="C63" s="26">
        <f>Coûts!B$51*Coûts!B$15</f>
        <v>0</v>
      </c>
      <c r="D63" s="26">
        <f>Coûts!B$58*Coûts!B$15</f>
        <v>0</v>
      </c>
      <c r="E63" s="26">
        <f>Coûts!B$65*Coûts!B$15</f>
        <v>0</v>
      </c>
      <c r="F63" s="27">
        <f>Coûts!D$43</f>
        <v>0</v>
      </c>
      <c r="G63" s="58">
        <f>IF(B63=0,0,Coûts!C$43)</f>
        <v>0</v>
      </c>
      <c r="H63" s="180">
        <f t="shared" si="3"/>
        <v>0</v>
      </c>
      <c r="I63" s="117" t="e">
        <f>H63/Coûts!B$15</f>
        <v>#DIV/0!</v>
      </c>
      <c r="J63" s="35"/>
      <c r="K63" s="35"/>
      <c r="L63" s="35"/>
      <c r="M63" s="35"/>
      <c r="N63" s="35"/>
      <c r="O63" s="35"/>
      <c r="P63" s="35"/>
      <c r="Q63" s="35"/>
      <c r="R63" s="35"/>
      <c r="S63" s="35"/>
      <c r="T63" s="35"/>
      <c r="U63" s="35"/>
      <c r="V63" s="35"/>
      <c r="W63" s="35"/>
    </row>
    <row r="64" spans="1:23" ht="12.75" hidden="1" outlineLevel="1">
      <c r="A64" s="184" t="str">
        <f>'Coûts des mélanges'!A65</f>
        <v>k</v>
      </c>
      <c r="B64" s="26">
        <f>'Coûts des mélanges'!B93</f>
        <v>0</v>
      </c>
      <c r="C64" s="26">
        <f>Coûts!B$51*Coûts!B$15</f>
        <v>0</v>
      </c>
      <c r="D64" s="26">
        <f>Coûts!B$58*Coûts!B$15</f>
        <v>0</v>
      </c>
      <c r="E64" s="26">
        <f>Coûts!B$65*Coûts!B$15</f>
        <v>0</v>
      </c>
      <c r="F64" s="27">
        <f>Coûts!D$43</f>
        <v>0</v>
      </c>
      <c r="G64" s="58">
        <f>IF(B64=0,0,Coûts!C$43)</f>
        <v>0</v>
      </c>
      <c r="H64" s="180">
        <f t="shared" si="3"/>
        <v>0</v>
      </c>
      <c r="I64" s="117" t="e">
        <f>H64/Coûts!B$15</f>
        <v>#DIV/0!</v>
      </c>
      <c r="J64" s="35"/>
      <c r="K64" s="35"/>
      <c r="L64" s="35"/>
      <c r="M64" s="35"/>
      <c r="N64" s="35"/>
      <c r="O64" s="35"/>
      <c r="P64" s="35"/>
      <c r="Q64" s="35"/>
      <c r="R64" s="35"/>
      <c r="S64" s="35"/>
      <c r="T64" s="35"/>
      <c r="U64" s="35"/>
      <c r="V64" s="35"/>
      <c r="W64" s="35"/>
    </row>
    <row r="65" spans="1:23" ht="12.75" hidden="1" outlineLevel="1">
      <c r="A65" s="184" t="str">
        <f>'Coûts des mélanges'!A66</f>
        <v>l</v>
      </c>
      <c r="B65" s="26">
        <f>'Coûts des mélanges'!B94</f>
        <v>0</v>
      </c>
      <c r="C65" s="26">
        <f>Coûts!B$51*Coûts!B$15</f>
        <v>0</v>
      </c>
      <c r="D65" s="26">
        <f>Coûts!B$58*Coûts!B$15</f>
        <v>0</v>
      </c>
      <c r="E65" s="26">
        <f>Coûts!B$65*Coûts!B$15</f>
        <v>0</v>
      </c>
      <c r="F65" s="27">
        <f>Coûts!D$43</f>
        <v>0</v>
      </c>
      <c r="G65" s="58">
        <f>IF(B65=0,0,Coûts!C$43)</f>
        <v>0</v>
      </c>
      <c r="H65" s="180">
        <f t="shared" si="3"/>
        <v>0</v>
      </c>
      <c r="I65" s="117" t="e">
        <f>H65/Coûts!B$15</f>
        <v>#DIV/0!</v>
      </c>
      <c r="J65" s="35"/>
      <c r="K65" s="35"/>
      <c r="L65" s="35"/>
      <c r="M65" s="35"/>
      <c r="N65" s="35"/>
      <c r="O65" s="35"/>
      <c r="P65" s="35"/>
      <c r="Q65" s="35"/>
      <c r="R65" s="35"/>
      <c r="S65" s="35"/>
      <c r="T65" s="35"/>
      <c r="U65" s="35"/>
      <c r="V65" s="35"/>
      <c r="W65" s="35"/>
    </row>
    <row r="66" spans="1:23" ht="13.5" collapsed="1" thickBot="1">
      <c r="A66" s="98"/>
      <c r="B66" s="75"/>
      <c r="C66" s="75"/>
      <c r="D66" s="75"/>
      <c r="E66" s="75"/>
      <c r="F66" s="75"/>
      <c r="G66" s="75"/>
      <c r="H66" s="98"/>
      <c r="I66" s="99"/>
      <c r="J66" s="35"/>
      <c r="K66" s="35"/>
      <c r="L66" s="35"/>
      <c r="M66" s="35"/>
      <c r="N66" s="35"/>
      <c r="O66" s="35"/>
      <c r="P66" s="35"/>
      <c r="Q66" s="35"/>
      <c r="R66" s="35"/>
      <c r="S66" s="35"/>
      <c r="T66" s="35"/>
      <c r="U66" s="35"/>
      <c r="V66" s="35"/>
      <c r="W66" s="35"/>
    </row>
    <row r="67" spans="1:23" ht="12.75">
      <c r="A67" s="35"/>
      <c r="B67" s="35"/>
      <c r="C67" s="35"/>
      <c r="D67" s="35"/>
      <c r="E67" s="35"/>
      <c r="F67" s="35"/>
      <c r="G67" s="35"/>
      <c r="H67" s="35"/>
      <c r="I67" s="35"/>
      <c r="J67" s="35"/>
      <c r="K67" s="35"/>
      <c r="L67" s="35"/>
      <c r="M67" s="35"/>
      <c r="N67" s="35"/>
      <c r="O67" s="35"/>
      <c r="P67" s="35"/>
      <c r="Q67" s="35"/>
      <c r="R67" s="35"/>
      <c r="S67" s="35"/>
      <c r="T67" s="35"/>
      <c r="U67" s="35"/>
      <c r="V67" s="35"/>
      <c r="W67" s="35"/>
    </row>
    <row r="68" spans="1:23" ht="13.5" thickBot="1">
      <c r="A68" s="35"/>
      <c r="B68" s="35"/>
      <c r="C68" s="35"/>
      <c r="D68" s="35"/>
      <c r="E68" s="35"/>
      <c r="F68" s="35"/>
      <c r="G68" s="35"/>
      <c r="H68" s="35"/>
      <c r="I68" s="35"/>
      <c r="J68" s="35"/>
      <c r="K68" s="35"/>
      <c r="L68" s="35"/>
      <c r="M68" s="35"/>
      <c r="N68" s="35"/>
      <c r="O68" s="35"/>
      <c r="P68" s="35"/>
      <c r="Q68" s="35"/>
      <c r="R68" s="35"/>
      <c r="S68" s="35"/>
      <c r="T68" s="35"/>
      <c r="U68" s="35"/>
      <c r="V68" s="35"/>
      <c r="W68" s="35"/>
    </row>
    <row r="69" spans="1:23" ht="18.75" thickBot="1">
      <c r="A69" s="174" t="s">
        <v>95</v>
      </c>
      <c r="B69" s="104"/>
      <c r="C69" s="118"/>
      <c r="D69" s="118"/>
      <c r="E69" s="20"/>
      <c r="F69" s="35"/>
      <c r="G69" s="35"/>
      <c r="H69" s="435" t="s">
        <v>164</v>
      </c>
      <c r="I69" s="436"/>
      <c r="J69" s="35"/>
      <c r="K69" s="35"/>
      <c r="L69" s="35"/>
      <c r="M69" s="35"/>
      <c r="N69" s="35"/>
      <c r="O69" s="35"/>
      <c r="P69" s="35"/>
      <c r="Q69" s="35"/>
      <c r="R69" s="35"/>
      <c r="S69" s="35"/>
      <c r="T69" s="35"/>
      <c r="U69" s="35"/>
      <c r="V69" s="35"/>
      <c r="W69" s="35"/>
    </row>
    <row r="70" spans="1:23" ht="27" thickBot="1">
      <c r="A70" s="172" t="s">
        <v>156</v>
      </c>
      <c r="B70" s="173" t="s">
        <v>84</v>
      </c>
      <c r="C70" s="173" t="s">
        <v>157</v>
      </c>
      <c r="D70" s="173" t="s">
        <v>158</v>
      </c>
      <c r="E70" s="173" t="s">
        <v>159</v>
      </c>
      <c r="F70" s="173" t="s">
        <v>194</v>
      </c>
      <c r="G70" s="173" t="s">
        <v>160</v>
      </c>
      <c r="H70" s="173" t="s">
        <v>162</v>
      </c>
      <c r="I70" s="173" t="s">
        <v>124</v>
      </c>
      <c r="J70" s="35"/>
      <c r="K70" s="35"/>
      <c r="L70" s="35"/>
      <c r="M70" s="35"/>
      <c r="N70" s="35"/>
      <c r="O70" s="35"/>
      <c r="P70" s="35"/>
      <c r="Q70" s="35"/>
      <c r="R70" s="35"/>
      <c r="S70" s="35"/>
      <c r="T70" s="35"/>
      <c r="U70" s="35"/>
      <c r="V70" s="35"/>
      <c r="W70" s="35"/>
    </row>
    <row r="71" spans="1:23" ht="15.75">
      <c r="A71" s="181" t="s">
        <v>97</v>
      </c>
      <c r="B71" s="182"/>
      <c r="C71" s="182"/>
      <c r="D71" s="182"/>
      <c r="E71" s="182"/>
      <c r="F71" s="182"/>
      <c r="G71" s="182"/>
      <c r="H71" s="189"/>
      <c r="I71" s="183"/>
      <c r="J71" s="35"/>
      <c r="K71" s="35"/>
      <c r="L71" s="35"/>
      <c r="M71" s="35"/>
      <c r="N71" s="35"/>
      <c r="O71" s="35"/>
      <c r="P71" s="35"/>
      <c r="Q71" s="35"/>
      <c r="R71" s="35"/>
      <c r="S71" s="35"/>
      <c r="T71" s="35"/>
      <c r="U71" s="35"/>
      <c r="V71" s="35"/>
      <c r="W71" s="35"/>
    </row>
    <row r="72" spans="1:23" ht="12.75" hidden="1" outlineLevel="1">
      <c r="A72" s="184" t="str">
        <f>'Coûts des mélanges'!A98</f>
        <v>a</v>
      </c>
      <c r="B72" s="26">
        <f>'Coûts des mélanges'!B127</f>
        <v>0</v>
      </c>
      <c r="C72" s="26">
        <f>Coûts!B$52*Coûts!B$17</f>
        <v>0</v>
      </c>
      <c r="D72" s="26">
        <f>Coûts!B$59*Coûts!B$17</f>
        <v>0</v>
      </c>
      <c r="E72" s="26">
        <f>Coûts!B$66*Coûts!B$17</f>
        <v>0</v>
      </c>
      <c r="F72" s="27">
        <f>Coûts!D$44</f>
        <v>0</v>
      </c>
      <c r="G72" s="58">
        <f>IF(B72=0,0,Coûts!C$44)</f>
        <v>0</v>
      </c>
      <c r="H72" s="180">
        <f>SUM(B72:G72)</f>
        <v>0</v>
      </c>
      <c r="I72" s="117" t="e">
        <f>H72/Coûts!B$17</f>
        <v>#DIV/0!</v>
      </c>
      <c r="J72" s="35"/>
      <c r="K72" s="35"/>
      <c r="L72" s="35"/>
      <c r="M72" s="35"/>
      <c r="N72" s="35"/>
      <c r="O72" s="35"/>
      <c r="P72" s="35"/>
      <c r="Q72" s="35"/>
      <c r="R72" s="35"/>
      <c r="S72" s="35"/>
      <c r="T72" s="35"/>
      <c r="U72" s="35"/>
      <c r="V72" s="35"/>
      <c r="W72" s="35"/>
    </row>
    <row r="73" spans="1:23" ht="12.75" hidden="1" outlineLevel="1">
      <c r="A73" s="184" t="str">
        <f>'Coûts des mélanges'!A99</f>
        <v>b</v>
      </c>
      <c r="B73" s="26">
        <f>'Coûts des mélanges'!B128</f>
        <v>0</v>
      </c>
      <c r="C73" s="26">
        <f>Coûts!B$52*Coûts!B$17</f>
        <v>0</v>
      </c>
      <c r="D73" s="26">
        <f>Coûts!B$59*Coûts!B$17</f>
        <v>0</v>
      </c>
      <c r="E73" s="26">
        <f>Coûts!B$66*Coûts!B$17</f>
        <v>0</v>
      </c>
      <c r="F73" s="27">
        <f>Coûts!D$44</f>
        <v>0</v>
      </c>
      <c r="G73" s="58">
        <f>IF(B73=0,0,Coûts!C$44)</f>
        <v>0</v>
      </c>
      <c r="H73" s="180">
        <f aca="true" t="shared" si="4" ref="H73:H83">SUM(B73:G73)</f>
        <v>0</v>
      </c>
      <c r="I73" s="117" t="e">
        <f>H73/Coûts!B$17</f>
        <v>#DIV/0!</v>
      </c>
      <c r="J73" s="35"/>
      <c r="K73" s="35"/>
      <c r="L73" s="35"/>
      <c r="M73" s="35"/>
      <c r="N73" s="35"/>
      <c r="O73" s="35"/>
      <c r="P73" s="35"/>
      <c r="Q73" s="35"/>
      <c r="R73" s="35"/>
      <c r="S73" s="35"/>
      <c r="T73" s="35"/>
      <c r="U73" s="35"/>
      <c r="V73" s="35"/>
      <c r="W73" s="35"/>
    </row>
    <row r="74" spans="1:23" ht="12.75" hidden="1" outlineLevel="1">
      <c r="A74" s="184" t="str">
        <f>'Coûts des mélanges'!A100</f>
        <v>c</v>
      </c>
      <c r="B74" s="26">
        <f>'Coûts des mélanges'!B129</f>
        <v>0</v>
      </c>
      <c r="C74" s="26">
        <f>Coûts!B$52*Coûts!B$17</f>
        <v>0</v>
      </c>
      <c r="D74" s="26">
        <f>Coûts!B$59*Coûts!B$17</f>
        <v>0</v>
      </c>
      <c r="E74" s="26">
        <f>Coûts!B$66*Coûts!B$17</f>
        <v>0</v>
      </c>
      <c r="F74" s="27">
        <f>Coûts!D$44</f>
        <v>0</v>
      </c>
      <c r="G74" s="58">
        <f>IF(B74=0,0,Coûts!C$44)</f>
        <v>0</v>
      </c>
      <c r="H74" s="180">
        <f t="shared" si="4"/>
        <v>0</v>
      </c>
      <c r="I74" s="117" t="e">
        <f>H74/Coûts!B$17</f>
        <v>#DIV/0!</v>
      </c>
      <c r="J74" s="35"/>
      <c r="K74" s="35"/>
      <c r="L74" s="35"/>
      <c r="M74" s="35"/>
      <c r="N74" s="35"/>
      <c r="O74" s="35"/>
      <c r="P74" s="35"/>
      <c r="Q74" s="35"/>
      <c r="R74" s="35"/>
      <c r="S74" s="35"/>
      <c r="T74" s="35"/>
      <c r="U74" s="35"/>
      <c r="V74" s="35"/>
      <c r="W74" s="35"/>
    </row>
    <row r="75" spans="1:23" ht="12.75" hidden="1" outlineLevel="1">
      <c r="A75" s="184" t="str">
        <f>'Coûts des mélanges'!A101</f>
        <v>d</v>
      </c>
      <c r="B75" s="26">
        <f>'Coûts des mélanges'!B130</f>
        <v>0</v>
      </c>
      <c r="C75" s="26">
        <f>Coûts!B$52*Coûts!B$17</f>
        <v>0</v>
      </c>
      <c r="D75" s="26">
        <f>Coûts!B$59*Coûts!B$17</f>
        <v>0</v>
      </c>
      <c r="E75" s="26">
        <f>Coûts!B$66*Coûts!B$17</f>
        <v>0</v>
      </c>
      <c r="F75" s="27">
        <f>Coûts!D$44</f>
        <v>0</v>
      </c>
      <c r="G75" s="58">
        <f>IF(B75=0,0,Coûts!C$44)</f>
        <v>0</v>
      </c>
      <c r="H75" s="180">
        <f t="shared" si="4"/>
        <v>0</v>
      </c>
      <c r="I75" s="117" t="e">
        <f>H75/Coûts!B$17</f>
        <v>#DIV/0!</v>
      </c>
      <c r="J75" s="35"/>
      <c r="K75" s="35"/>
      <c r="L75" s="35"/>
      <c r="M75" s="35"/>
      <c r="N75" s="35"/>
      <c r="O75" s="35"/>
      <c r="P75" s="35"/>
      <c r="Q75" s="35"/>
      <c r="R75" s="35"/>
      <c r="S75" s="35"/>
      <c r="T75" s="35"/>
      <c r="U75" s="35"/>
      <c r="V75" s="35"/>
      <c r="W75" s="35"/>
    </row>
    <row r="76" spans="1:9" ht="12.75" hidden="1" outlineLevel="1">
      <c r="A76" s="184" t="str">
        <f>'Coûts des mélanges'!A102</f>
        <v>e</v>
      </c>
      <c r="B76" s="26">
        <f>'Coûts des mélanges'!B131</f>
        <v>0</v>
      </c>
      <c r="C76" s="26">
        <f>Coûts!B$52*Coûts!B$17</f>
        <v>0</v>
      </c>
      <c r="D76" s="26">
        <f>Coûts!B$59*Coûts!B$17</f>
        <v>0</v>
      </c>
      <c r="E76" s="26">
        <f>Coûts!B$66*Coûts!B$17</f>
        <v>0</v>
      </c>
      <c r="F76" s="27">
        <f>Coûts!D$44</f>
        <v>0</v>
      </c>
      <c r="G76" s="58">
        <f>IF(B76=0,0,Coûts!C$44)</f>
        <v>0</v>
      </c>
      <c r="H76" s="180">
        <f t="shared" si="4"/>
        <v>0</v>
      </c>
      <c r="I76" s="117" t="e">
        <f>H76/Coûts!B$17</f>
        <v>#DIV/0!</v>
      </c>
    </row>
    <row r="77" spans="1:9" ht="12.75" hidden="1" outlineLevel="1">
      <c r="A77" s="184" t="str">
        <f>'Coûts des mélanges'!A103</f>
        <v>f</v>
      </c>
      <c r="B77" s="26">
        <f>'Coûts des mélanges'!B132</f>
        <v>0</v>
      </c>
      <c r="C77" s="26">
        <f>Coûts!B$52*Coûts!B$17</f>
        <v>0</v>
      </c>
      <c r="D77" s="26">
        <f>Coûts!B$59*Coûts!B$17</f>
        <v>0</v>
      </c>
      <c r="E77" s="26">
        <f>Coûts!B$66*Coûts!B$17</f>
        <v>0</v>
      </c>
      <c r="F77" s="27">
        <f>Coûts!D$44</f>
        <v>0</v>
      </c>
      <c r="G77" s="58">
        <f>IF(B77=0,0,Coûts!C$44)</f>
        <v>0</v>
      </c>
      <c r="H77" s="180">
        <f t="shared" si="4"/>
        <v>0</v>
      </c>
      <c r="I77" s="117" t="e">
        <f>H77/Coûts!B$17</f>
        <v>#DIV/0!</v>
      </c>
    </row>
    <row r="78" spans="1:9" ht="12.75" hidden="1" outlineLevel="1">
      <c r="A78" s="184" t="str">
        <f>'Coûts des mélanges'!A104</f>
        <v>g</v>
      </c>
      <c r="B78" s="26">
        <f>'Coûts des mélanges'!B133</f>
        <v>0</v>
      </c>
      <c r="C78" s="26">
        <f>Coûts!B$52*Coûts!B$17</f>
        <v>0</v>
      </c>
      <c r="D78" s="26">
        <f>Coûts!B$59*Coûts!B$17</f>
        <v>0</v>
      </c>
      <c r="E78" s="26">
        <f>Coûts!B$66*Coûts!B$17</f>
        <v>0</v>
      </c>
      <c r="F78" s="27">
        <f>Coûts!D$44</f>
        <v>0</v>
      </c>
      <c r="G78" s="58">
        <f>IF(B78=0,0,Coûts!C$44)</f>
        <v>0</v>
      </c>
      <c r="H78" s="180">
        <f t="shared" si="4"/>
        <v>0</v>
      </c>
      <c r="I78" s="117" t="e">
        <f>H78/Coûts!B$17</f>
        <v>#DIV/0!</v>
      </c>
    </row>
    <row r="79" spans="1:9" ht="12.75" hidden="1" outlineLevel="1">
      <c r="A79" s="184" t="str">
        <f>'Coûts des mélanges'!A105</f>
        <v>h</v>
      </c>
      <c r="B79" s="26">
        <f>'Coûts des mélanges'!B134</f>
        <v>0</v>
      </c>
      <c r="C79" s="26">
        <f>Coûts!B$52*Coûts!B$17</f>
        <v>0</v>
      </c>
      <c r="D79" s="26">
        <f>Coûts!B$59*Coûts!B$17</f>
        <v>0</v>
      </c>
      <c r="E79" s="26">
        <f>Coûts!B$66*Coûts!B$17</f>
        <v>0</v>
      </c>
      <c r="F79" s="27">
        <f>Coûts!D$44</f>
        <v>0</v>
      </c>
      <c r="G79" s="58">
        <f>IF(B79=0,0,Coûts!C$44)</f>
        <v>0</v>
      </c>
      <c r="H79" s="180">
        <f t="shared" si="4"/>
        <v>0</v>
      </c>
      <c r="I79" s="117" t="e">
        <f>H79/Coûts!B$17</f>
        <v>#DIV/0!</v>
      </c>
    </row>
    <row r="80" spans="1:9" ht="12.75" hidden="1" outlineLevel="1">
      <c r="A80" s="184" t="str">
        <f>'Coûts des mélanges'!A106</f>
        <v>i</v>
      </c>
      <c r="B80" s="26">
        <f>'Coûts des mélanges'!B135</f>
        <v>0</v>
      </c>
      <c r="C80" s="26">
        <f>Coûts!B$52*Coûts!B$17</f>
        <v>0</v>
      </c>
      <c r="D80" s="26">
        <f>Coûts!B$59*Coûts!B$17</f>
        <v>0</v>
      </c>
      <c r="E80" s="26">
        <f>Coûts!B$66*Coûts!B$17</f>
        <v>0</v>
      </c>
      <c r="F80" s="27">
        <f>Coûts!D$44</f>
        <v>0</v>
      </c>
      <c r="G80" s="58">
        <f>IF(B80=0,0,Coûts!C$44)</f>
        <v>0</v>
      </c>
      <c r="H80" s="180">
        <f t="shared" si="4"/>
        <v>0</v>
      </c>
      <c r="I80" s="117" t="e">
        <f>H80/Coûts!B$17</f>
        <v>#DIV/0!</v>
      </c>
    </row>
    <row r="81" spans="1:9" ht="12.75" hidden="1" outlineLevel="1">
      <c r="A81" s="184" t="str">
        <f>'Coûts des mélanges'!A107</f>
        <v>j</v>
      </c>
      <c r="B81" s="26">
        <f>'Coûts des mélanges'!B136</f>
        <v>0</v>
      </c>
      <c r="C81" s="26">
        <f>Coûts!B$52*Coûts!B$17</f>
        <v>0</v>
      </c>
      <c r="D81" s="26">
        <f>Coûts!B$59*Coûts!B$17</f>
        <v>0</v>
      </c>
      <c r="E81" s="26">
        <f>Coûts!B$66*Coûts!B$17</f>
        <v>0</v>
      </c>
      <c r="F81" s="27">
        <f>Coûts!D$44</f>
        <v>0</v>
      </c>
      <c r="G81" s="58">
        <f>IF(B81=0,0,Coûts!C$44)</f>
        <v>0</v>
      </c>
      <c r="H81" s="180">
        <f t="shared" si="4"/>
        <v>0</v>
      </c>
      <c r="I81" s="117" t="e">
        <f>H81/Coûts!B$17</f>
        <v>#DIV/0!</v>
      </c>
    </row>
    <row r="82" spans="1:9" ht="12.75" hidden="1" outlineLevel="1">
      <c r="A82" s="184" t="str">
        <f>'Coûts des mélanges'!A108</f>
        <v>k</v>
      </c>
      <c r="B82" s="26">
        <f>'Coûts des mélanges'!B137</f>
        <v>0</v>
      </c>
      <c r="C82" s="26">
        <f>Coûts!B$52*Coûts!B$17</f>
        <v>0</v>
      </c>
      <c r="D82" s="26">
        <f>Coûts!B$59*Coûts!B$17</f>
        <v>0</v>
      </c>
      <c r="E82" s="26">
        <f>Coûts!B$66*Coûts!B$17</f>
        <v>0</v>
      </c>
      <c r="F82" s="27">
        <f>Coûts!D$44</f>
        <v>0</v>
      </c>
      <c r="G82" s="58">
        <f>IF(B82=0,0,Coûts!C$44)</f>
        <v>0</v>
      </c>
      <c r="H82" s="180">
        <f t="shared" si="4"/>
        <v>0</v>
      </c>
      <c r="I82" s="117" t="e">
        <f>H82/Coûts!B$17</f>
        <v>#DIV/0!</v>
      </c>
    </row>
    <row r="83" spans="1:9" ht="12.75" hidden="1" outlineLevel="1">
      <c r="A83" s="184" t="str">
        <f>'Coûts des mélanges'!A109</f>
        <v>l</v>
      </c>
      <c r="B83" s="26">
        <f>'Coûts des mélanges'!B138</f>
        <v>0</v>
      </c>
      <c r="C83" s="26">
        <f>Coûts!B$52*Coûts!B$17</f>
        <v>0</v>
      </c>
      <c r="D83" s="26">
        <f>Coûts!B$59*Coûts!B$17</f>
        <v>0</v>
      </c>
      <c r="E83" s="26">
        <f>Coûts!B$66*Coûts!B$17</f>
        <v>0</v>
      </c>
      <c r="F83" s="27">
        <f>Coûts!D$44</f>
        <v>0</v>
      </c>
      <c r="G83" s="58">
        <f>IF(B83=0,0,Coûts!C$44)</f>
        <v>0</v>
      </c>
      <c r="H83" s="180">
        <f t="shared" si="4"/>
        <v>0</v>
      </c>
      <c r="I83" s="117" t="e">
        <f>H83/Coûts!B$17</f>
        <v>#DIV/0!</v>
      </c>
    </row>
    <row r="84" spans="1:9" ht="12.75" hidden="1" outlineLevel="1">
      <c r="A84" s="188"/>
      <c r="B84" s="26"/>
      <c r="C84" s="26"/>
      <c r="D84" s="26"/>
      <c r="E84" s="26"/>
      <c r="F84" s="27"/>
      <c r="G84" s="26"/>
      <c r="H84" s="180"/>
      <c r="I84" s="264"/>
    </row>
    <row r="85" spans="1:9" ht="15.75" collapsed="1">
      <c r="A85" s="175" t="s">
        <v>98</v>
      </c>
      <c r="B85" s="176"/>
      <c r="C85" s="176"/>
      <c r="D85" s="176"/>
      <c r="E85" s="176"/>
      <c r="F85" s="176"/>
      <c r="G85" s="176"/>
      <c r="H85" s="177"/>
      <c r="I85" s="178"/>
    </row>
    <row r="86" spans="1:9" ht="12.75" hidden="1" outlineLevel="1">
      <c r="A86" s="184" t="str">
        <f>'Coûts des mélanges'!A98</f>
        <v>a</v>
      </c>
      <c r="B86" s="26">
        <f>'Coûts des mélanges'!B127</f>
        <v>0</v>
      </c>
      <c r="C86" s="26">
        <f>Coûts!B$53*Coûts!B$18</f>
        <v>0</v>
      </c>
      <c r="D86" s="26">
        <f>Coûts!B$60*Coûts!B$18</f>
        <v>0</v>
      </c>
      <c r="E86" s="26">
        <f>Coûts!B$67*Coûts!B$18</f>
        <v>0</v>
      </c>
      <c r="F86" s="27">
        <f>Coûts!D$44</f>
        <v>0</v>
      </c>
      <c r="G86" s="58">
        <f>IF(B86=0,0,Coûts!C$44)</f>
        <v>0</v>
      </c>
      <c r="H86" s="180">
        <f>SUM(B86:G86)</f>
        <v>0</v>
      </c>
      <c r="I86" s="117" t="e">
        <f>H86/Coûts!B$18</f>
        <v>#DIV/0!</v>
      </c>
    </row>
    <row r="87" spans="1:9" ht="12.75" hidden="1" outlineLevel="1">
      <c r="A87" s="184" t="str">
        <f>'Coûts des mélanges'!A99</f>
        <v>b</v>
      </c>
      <c r="B87" s="26">
        <f>'Coûts des mélanges'!B128</f>
        <v>0</v>
      </c>
      <c r="C87" s="26">
        <f>Coûts!B$53*Coûts!B$18</f>
        <v>0</v>
      </c>
      <c r="D87" s="26">
        <f>Coûts!B$60*Coûts!B$18</f>
        <v>0</v>
      </c>
      <c r="E87" s="26">
        <f>Coûts!B$67*Coûts!B$18</f>
        <v>0</v>
      </c>
      <c r="F87" s="27">
        <f>Coûts!D$44</f>
        <v>0</v>
      </c>
      <c r="G87" s="58">
        <f>IF(B87=0,0,Coûts!C$44)</f>
        <v>0</v>
      </c>
      <c r="H87" s="180">
        <f aca="true" t="shared" si="5" ref="H87:H97">SUM(B87:G87)</f>
        <v>0</v>
      </c>
      <c r="I87" s="117" t="e">
        <f>H87/Coûts!B$18</f>
        <v>#DIV/0!</v>
      </c>
    </row>
    <row r="88" spans="1:9" ht="12.75" hidden="1" outlineLevel="1">
      <c r="A88" s="184" t="str">
        <f>'Coûts des mélanges'!A100</f>
        <v>c</v>
      </c>
      <c r="B88" s="26">
        <f>'Coûts des mélanges'!B129</f>
        <v>0</v>
      </c>
      <c r="C88" s="26">
        <f>Coûts!B$53*Coûts!B$18</f>
        <v>0</v>
      </c>
      <c r="D88" s="26">
        <f>Coûts!B$60*Coûts!B$18</f>
        <v>0</v>
      </c>
      <c r="E88" s="26">
        <f>Coûts!B$67*Coûts!B$18</f>
        <v>0</v>
      </c>
      <c r="F88" s="27">
        <f>Coûts!D$44</f>
        <v>0</v>
      </c>
      <c r="G88" s="58">
        <f>IF(B88=0,0,Coûts!C$44)</f>
        <v>0</v>
      </c>
      <c r="H88" s="180">
        <f t="shared" si="5"/>
        <v>0</v>
      </c>
      <c r="I88" s="117" t="e">
        <f>H88/Coûts!B$18</f>
        <v>#DIV/0!</v>
      </c>
    </row>
    <row r="89" spans="1:9" ht="12.75" hidden="1" outlineLevel="1">
      <c r="A89" s="184" t="str">
        <f>'Coûts des mélanges'!A101</f>
        <v>d</v>
      </c>
      <c r="B89" s="26">
        <f>'Coûts des mélanges'!B130</f>
        <v>0</v>
      </c>
      <c r="C89" s="26">
        <f>Coûts!B$53*Coûts!B$18</f>
        <v>0</v>
      </c>
      <c r="D89" s="26">
        <f>Coûts!B$60*Coûts!B$18</f>
        <v>0</v>
      </c>
      <c r="E89" s="26">
        <f>Coûts!B$67*Coûts!B$18</f>
        <v>0</v>
      </c>
      <c r="F89" s="27">
        <f>Coûts!D$44</f>
        <v>0</v>
      </c>
      <c r="G89" s="58">
        <f>IF(B89=0,0,Coûts!C$44)</f>
        <v>0</v>
      </c>
      <c r="H89" s="180">
        <f t="shared" si="5"/>
        <v>0</v>
      </c>
      <c r="I89" s="117" t="e">
        <f>H89/Coûts!B$18</f>
        <v>#DIV/0!</v>
      </c>
    </row>
    <row r="90" spans="1:9" ht="12.75" hidden="1" outlineLevel="1">
      <c r="A90" s="184" t="str">
        <f>'Coûts des mélanges'!A102</f>
        <v>e</v>
      </c>
      <c r="B90" s="26">
        <f>'Coûts des mélanges'!B131</f>
        <v>0</v>
      </c>
      <c r="C90" s="26">
        <f>Coûts!B$53*Coûts!B$18</f>
        <v>0</v>
      </c>
      <c r="D90" s="26">
        <f>Coûts!B$60*Coûts!B$18</f>
        <v>0</v>
      </c>
      <c r="E90" s="26">
        <f>Coûts!B$67*Coûts!B$18</f>
        <v>0</v>
      </c>
      <c r="F90" s="27">
        <f>Coûts!D$44</f>
        <v>0</v>
      </c>
      <c r="G90" s="58">
        <f>IF(B90=0,0,Coûts!C$44)</f>
        <v>0</v>
      </c>
      <c r="H90" s="180">
        <f t="shared" si="5"/>
        <v>0</v>
      </c>
      <c r="I90" s="117" t="e">
        <f>H90/Coûts!B$18</f>
        <v>#DIV/0!</v>
      </c>
    </row>
    <row r="91" spans="1:9" ht="12.75" hidden="1" outlineLevel="1">
      <c r="A91" s="184" t="str">
        <f>'Coûts des mélanges'!A103</f>
        <v>f</v>
      </c>
      <c r="B91" s="26">
        <f>'Coûts des mélanges'!B132</f>
        <v>0</v>
      </c>
      <c r="C91" s="26">
        <f>Coûts!B$53*Coûts!B$18</f>
        <v>0</v>
      </c>
      <c r="D91" s="26">
        <f>Coûts!B$60*Coûts!B$18</f>
        <v>0</v>
      </c>
      <c r="E91" s="26">
        <f>Coûts!B$67*Coûts!B$18</f>
        <v>0</v>
      </c>
      <c r="F91" s="27">
        <f>Coûts!D$44</f>
        <v>0</v>
      </c>
      <c r="G91" s="58">
        <f>IF(B91=0,0,Coûts!C$44)</f>
        <v>0</v>
      </c>
      <c r="H91" s="180">
        <f t="shared" si="5"/>
        <v>0</v>
      </c>
      <c r="I91" s="117" t="e">
        <f>H91/Coûts!B$18</f>
        <v>#DIV/0!</v>
      </c>
    </row>
    <row r="92" spans="1:9" ht="12.75" hidden="1" outlineLevel="1">
      <c r="A92" s="184" t="str">
        <f>'Coûts des mélanges'!A104</f>
        <v>g</v>
      </c>
      <c r="B92" s="26">
        <f>'Coûts des mélanges'!B133</f>
        <v>0</v>
      </c>
      <c r="C92" s="26">
        <f>Coûts!B$53*Coûts!B$18</f>
        <v>0</v>
      </c>
      <c r="D92" s="26">
        <f>Coûts!B$60*Coûts!B$18</f>
        <v>0</v>
      </c>
      <c r="E92" s="26">
        <f>Coûts!B$67*Coûts!B$18</f>
        <v>0</v>
      </c>
      <c r="F92" s="27">
        <f>Coûts!D$44</f>
        <v>0</v>
      </c>
      <c r="G92" s="58">
        <f>IF(B92=0,0,Coûts!C$44)</f>
        <v>0</v>
      </c>
      <c r="H92" s="180">
        <f t="shared" si="5"/>
        <v>0</v>
      </c>
      <c r="I92" s="117" t="e">
        <f>H92/Coûts!B$18</f>
        <v>#DIV/0!</v>
      </c>
    </row>
    <row r="93" spans="1:9" ht="12.75" hidden="1" outlineLevel="1">
      <c r="A93" s="184" t="str">
        <f>'Coûts des mélanges'!A105</f>
        <v>h</v>
      </c>
      <c r="B93" s="26">
        <f>'Coûts des mélanges'!B134</f>
        <v>0</v>
      </c>
      <c r="C93" s="26">
        <f>Coûts!B$53*Coûts!B$18</f>
        <v>0</v>
      </c>
      <c r="D93" s="26">
        <f>Coûts!B$60*Coûts!B$18</f>
        <v>0</v>
      </c>
      <c r="E93" s="26">
        <f>Coûts!B$67*Coûts!B$18</f>
        <v>0</v>
      </c>
      <c r="F93" s="27">
        <f>Coûts!D$44</f>
        <v>0</v>
      </c>
      <c r="G93" s="58">
        <f>IF(B93=0,0,Coûts!C$44)</f>
        <v>0</v>
      </c>
      <c r="H93" s="180">
        <f t="shared" si="5"/>
        <v>0</v>
      </c>
      <c r="I93" s="117" t="e">
        <f>H93/Coûts!B$18</f>
        <v>#DIV/0!</v>
      </c>
    </row>
    <row r="94" spans="1:9" ht="12.75" hidden="1" outlineLevel="1">
      <c r="A94" s="184" t="str">
        <f>'Coûts des mélanges'!A106</f>
        <v>i</v>
      </c>
      <c r="B94" s="26">
        <f>'Coûts des mélanges'!B135</f>
        <v>0</v>
      </c>
      <c r="C94" s="26">
        <f>Coûts!B$53*Coûts!B$18</f>
        <v>0</v>
      </c>
      <c r="D94" s="26">
        <f>Coûts!B$60*Coûts!B$18</f>
        <v>0</v>
      </c>
      <c r="E94" s="26">
        <f>Coûts!B$67*Coûts!B$18</f>
        <v>0</v>
      </c>
      <c r="F94" s="27">
        <f>Coûts!D$44</f>
        <v>0</v>
      </c>
      <c r="G94" s="58">
        <f>IF(B94=0,0,Coûts!C$44)</f>
        <v>0</v>
      </c>
      <c r="H94" s="180">
        <f t="shared" si="5"/>
        <v>0</v>
      </c>
      <c r="I94" s="117" t="e">
        <f>H94/Coûts!B$18</f>
        <v>#DIV/0!</v>
      </c>
    </row>
    <row r="95" spans="1:9" ht="12.75" hidden="1" outlineLevel="1">
      <c r="A95" s="184" t="str">
        <f>'Coûts des mélanges'!A107</f>
        <v>j</v>
      </c>
      <c r="B95" s="26">
        <f>'Coûts des mélanges'!B136</f>
        <v>0</v>
      </c>
      <c r="C95" s="26">
        <f>Coûts!B$53*Coûts!B$18</f>
        <v>0</v>
      </c>
      <c r="D95" s="26">
        <f>Coûts!B$60*Coûts!B$18</f>
        <v>0</v>
      </c>
      <c r="E95" s="26">
        <f>Coûts!B$67*Coûts!B$18</f>
        <v>0</v>
      </c>
      <c r="F95" s="27">
        <f>Coûts!D$44</f>
        <v>0</v>
      </c>
      <c r="G95" s="58">
        <f>IF(B95=0,0,Coûts!C$44)</f>
        <v>0</v>
      </c>
      <c r="H95" s="180">
        <f t="shared" si="5"/>
        <v>0</v>
      </c>
      <c r="I95" s="117" t="e">
        <f>H95/Coûts!B$18</f>
        <v>#DIV/0!</v>
      </c>
    </row>
    <row r="96" spans="1:9" ht="12.75" hidden="1" outlineLevel="1">
      <c r="A96" s="184" t="str">
        <f>'Coûts des mélanges'!A108</f>
        <v>k</v>
      </c>
      <c r="B96" s="26">
        <f>'Coûts des mélanges'!B137</f>
        <v>0</v>
      </c>
      <c r="C96" s="26">
        <f>Coûts!B$53*Coûts!B$18</f>
        <v>0</v>
      </c>
      <c r="D96" s="26">
        <f>Coûts!B$60*Coûts!B$18</f>
        <v>0</v>
      </c>
      <c r="E96" s="26">
        <f>Coûts!B$67*Coûts!B$18</f>
        <v>0</v>
      </c>
      <c r="F96" s="27">
        <f>Coûts!D$44</f>
        <v>0</v>
      </c>
      <c r="G96" s="58">
        <f>IF(B96=0,0,Coûts!C$44)</f>
        <v>0</v>
      </c>
      <c r="H96" s="180">
        <f t="shared" si="5"/>
        <v>0</v>
      </c>
      <c r="I96" s="117" t="e">
        <f>H96/Coûts!B$18</f>
        <v>#DIV/0!</v>
      </c>
    </row>
    <row r="97" spans="1:9" ht="12.75" hidden="1" outlineLevel="1">
      <c r="A97" s="184" t="str">
        <f>'Coûts des mélanges'!A109</f>
        <v>l</v>
      </c>
      <c r="B97" s="26">
        <f>'Coûts des mélanges'!B138</f>
        <v>0</v>
      </c>
      <c r="C97" s="26">
        <f>Coûts!B$53*Coûts!B$18</f>
        <v>0</v>
      </c>
      <c r="D97" s="26">
        <f>Coûts!B$60*Coûts!B$18</f>
        <v>0</v>
      </c>
      <c r="E97" s="26">
        <f>Coûts!B$67*Coûts!B$18</f>
        <v>0</v>
      </c>
      <c r="F97" s="27">
        <f>Coûts!D$44</f>
        <v>0</v>
      </c>
      <c r="G97" s="58">
        <f>IF(B97=0,0,Coûts!C$44)</f>
        <v>0</v>
      </c>
      <c r="H97" s="180">
        <f t="shared" si="5"/>
        <v>0</v>
      </c>
      <c r="I97" s="117" t="e">
        <f>H97/Coûts!B$18</f>
        <v>#DIV/0!</v>
      </c>
    </row>
    <row r="98" spans="1:9" ht="13.5" collapsed="1" thickBot="1">
      <c r="A98" s="98"/>
      <c r="B98" s="75"/>
      <c r="C98" s="75"/>
      <c r="D98" s="75"/>
      <c r="E98" s="75"/>
      <c r="F98" s="75"/>
      <c r="G98" s="75"/>
      <c r="H98" s="98"/>
      <c r="I98" s="99"/>
    </row>
  </sheetData>
  <sheetProtection/>
  <printOptions/>
  <pageMargins left="0.75" right="0.75" top="1" bottom="1" header="0.5" footer="0.5"/>
  <pageSetup horizontalDpi="600" verticalDpi="600" orientation="landscape" scale="75"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V65482"/>
  <sheetViews>
    <sheetView zoomScale="80" zoomScaleNormal="80" zoomScalePageLayoutView="0" workbookViewId="0" topLeftCell="A1">
      <selection activeCell="C3" sqref="C3:F3"/>
    </sheetView>
  </sheetViews>
  <sheetFormatPr defaultColWidth="9.140625" defaultRowHeight="12.75" outlineLevelRow="2"/>
  <cols>
    <col min="1" max="1" width="33.28125" style="0" customWidth="1"/>
    <col min="2" max="2" width="18.57421875" style="0" customWidth="1"/>
    <col min="3" max="3" width="18.28125" style="0" customWidth="1"/>
    <col min="4" max="4" width="20.421875" style="0" customWidth="1"/>
    <col min="5" max="5" width="15.57421875" style="0" customWidth="1"/>
    <col min="6" max="6" width="16.140625" style="0" customWidth="1"/>
    <col min="7" max="7" width="15.00390625" style="0" bestFit="1" customWidth="1"/>
    <col min="8" max="8" width="14.28125" style="0" bestFit="1" customWidth="1"/>
    <col min="9" max="9" width="16.00390625" style="0" bestFit="1" customWidth="1"/>
    <col min="10" max="10" width="10.421875" style="0" customWidth="1"/>
    <col min="11" max="11" width="13.8515625" style="0" bestFit="1" customWidth="1"/>
    <col min="12" max="12" width="12.8515625" style="0" bestFit="1" customWidth="1"/>
    <col min="13" max="13" width="18.00390625" style="0" customWidth="1"/>
    <col min="14" max="14" width="15.140625" style="0" hidden="1" customWidth="1"/>
    <col min="19" max="19" width="24.421875" style="0" customWidth="1"/>
  </cols>
  <sheetData>
    <row r="1" spans="1:19" ht="20.25">
      <c r="A1" s="121" t="str">
        <f>Guide!A1</f>
        <v>Outil d'établissement des coûts de transformation à la ferme fondé sur des recettes</v>
      </c>
      <c r="B1" s="33"/>
      <c r="C1" s="36"/>
      <c r="D1" s="36"/>
      <c r="E1" s="36"/>
      <c r="F1" s="49"/>
      <c r="G1" s="40"/>
      <c r="H1" s="36"/>
      <c r="I1" s="36"/>
      <c r="J1" s="36"/>
      <c r="K1" s="426"/>
      <c r="L1" s="427"/>
      <c r="M1" s="35"/>
      <c r="N1" s="35"/>
      <c r="O1" s="35"/>
      <c r="P1" s="35"/>
      <c r="Q1" s="35"/>
      <c r="R1" s="35"/>
      <c r="S1" s="35"/>
    </row>
    <row r="2" spans="1:20" ht="19.5" customHeight="1">
      <c r="A2" s="34" t="s">
        <v>165</v>
      </c>
      <c r="B2" s="34"/>
      <c r="C2" s="35"/>
      <c r="D2" s="35"/>
      <c r="E2" s="35"/>
      <c r="F2" s="35"/>
      <c r="G2" s="35"/>
      <c r="H2" s="35"/>
      <c r="I2" s="35"/>
      <c r="J2" s="35"/>
      <c r="K2" s="35"/>
      <c r="L2" s="35"/>
      <c r="M2" s="35"/>
      <c r="N2" s="35"/>
      <c r="O2" s="35"/>
      <c r="P2" s="35"/>
      <c r="Q2" s="35"/>
      <c r="R2" s="35"/>
      <c r="S2" s="35"/>
      <c r="T2" s="35"/>
    </row>
    <row r="3" spans="2:20" ht="14.25" customHeight="1" thickBot="1">
      <c r="B3" s="50"/>
      <c r="C3" s="440"/>
      <c r="D3" s="440"/>
      <c r="E3" s="440"/>
      <c r="F3" s="440"/>
      <c r="G3" s="35"/>
      <c r="H3" s="38"/>
      <c r="I3" s="38"/>
      <c r="J3" s="38"/>
      <c r="K3" s="35"/>
      <c r="L3" s="35"/>
      <c r="M3" s="35"/>
      <c r="N3" s="35"/>
      <c r="O3" s="35"/>
      <c r="P3" s="35"/>
      <c r="Q3" s="35"/>
      <c r="R3" s="35"/>
      <c r="S3" s="35"/>
      <c r="T3" s="35"/>
    </row>
    <row r="4" spans="1:20" ht="41.25" customHeight="1" thickBot="1">
      <c r="A4" s="92" t="s">
        <v>166</v>
      </c>
      <c r="B4" s="93"/>
      <c r="C4" s="94"/>
      <c r="D4" s="94"/>
      <c r="E4" s="94"/>
      <c r="F4" s="94"/>
      <c r="G4" s="95"/>
      <c r="H4" s="38"/>
      <c r="I4" s="38"/>
      <c r="J4" s="38"/>
      <c r="K4" s="35"/>
      <c r="L4" s="35"/>
      <c r="M4" s="35"/>
      <c r="N4" s="35"/>
      <c r="O4" s="35"/>
      <c r="P4" s="35"/>
      <c r="Q4" s="35"/>
      <c r="R4" s="35"/>
      <c r="S4" s="35"/>
      <c r="T4" s="35"/>
    </row>
    <row r="5" spans="1:16" ht="13.5" thickBot="1">
      <c r="A5" s="437" t="s">
        <v>80</v>
      </c>
      <c r="B5" s="101"/>
      <c r="C5" s="104"/>
      <c r="D5" s="439"/>
      <c r="E5" s="439"/>
      <c r="F5" s="38"/>
      <c r="G5" s="54"/>
      <c r="H5" s="38"/>
      <c r="I5" s="38"/>
      <c r="J5" s="35"/>
      <c r="K5" s="35"/>
      <c r="L5" s="35"/>
      <c r="M5" s="35"/>
      <c r="N5" s="35"/>
      <c r="O5" s="35"/>
      <c r="P5" s="35"/>
    </row>
    <row r="6" spans="1:18" ht="26.25" thickBot="1">
      <c r="A6" s="438"/>
      <c r="B6" s="420" t="s">
        <v>83</v>
      </c>
      <c r="C6" s="105" t="s">
        <v>86</v>
      </c>
      <c r="D6" s="132" t="s">
        <v>177</v>
      </c>
      <c r="E6" s="105" t="s">
        <v>167</v>
      </c>
      <c r="F6" s="105" t="s">
        <v>168</v>
      </c>
      <c r="G6" s="208"/>
      <c r="H6" s="103"/>
      <c r="I6" s="38"/>
      <c r="J6" s="35"/>
      <c r="K6" s="35"/>
      <c r="L6" s="35"/>
      <c r="M6" s="35"/>
      <c r="N6" s="35"/>
      <c r="O6" s="35"/>
      <c r="P6" s="35"/>
      <c r="Q6" s="35"/>
      <c r="R6" s="35"/>
    </row>
    <row r="7" spans="1:18" ht="12.75" hidden="1" outlineLevel="1">
      <c r="A7" s="186" t="str">
        <f>'Données sur les ventes'!B6</f>
        <v>Recette 1, format 1</v>
      </c>
      <c r="B7" s="197"/>
      <c r="C7" s="197"/>
      <c r="D7" s="198"/>
      <c r="E7" s="196"/>
      <c r="F7" s="199"/>
      <c r="G7" s="208"/>
      <c r="H7" s="103"/>
      <c r="I7" s="38"/>
      <c r="J7" s="35"/>
      <c r="K7" s="35"/>
      <c r="L7" s="35"/>
      <c r="M7" s="35"/>
      <c r="N7" s="35"/>
      <c r="O7" s="35"/>
      <c r="P7" s="35"/>
      <c r="Q7" s="35"/>
      <c r="R7" s="35"/>
    </row>
    <row r="8" spans="1:18" ht="12.75" hidden="1" outlineLevel="2">
      <c r="A8" s="185" t="str">
        <f>'Données sur les ventes'!B7</f>
        <v>Produit A</v>
      </c>
      <c r="B8" s="269">
        <f>'Données sur les ventes'!D7</f>
        <v>0</v>
      </c>
      <c r="C8" s="266">
        <f>'Données sur les ventes'!G7</f>
        <v>0</v>
      </c>
      <c r="D8" s="265" t="e">
        <f>'Coûts des produits emballés'!I8*Marges!B8</f>
        <v>#DIV/0!</v>
      </c>
      <c r="E8" s="296" t="e">
        <f>C8-D8</f>
        <v>#DIV/0!</v>
      </c>
      <c r="F8" s="246">
        <f>_xlfn.IFERROR(E8/C8,0)</f>
        <v>0</v>
      </c>
      <c r="G8" s="209"/>
      <c r="H8" s="123"/>
      <c r="I8" s="38"/>
      <c r="J8" s="35"/>
      <c r="K8" s="35"/>
      <c r="L8" s="35"/>
      <c r="M8" s="35"/>
      <c r="N8" s="35"/>
      <c r="O8" s="35"/>
      <c r="P8" s="35"/>
      <c r="Q8" s="35"/>
      <c r="R8" s="35"/>
    </row>
    <row r="9" spans="1:18" ht="12.75" hidden="1" outlineLevel="2">
      <c r="A9" s="185" t="str">
        <f>'Données sur les ventes'!B8</f>
        <v>Produit B</v>
      </c>
      <c r="B9" s="270">
        <f>'Données sur les ventes'!D8</f>
        <v>0</v>
      </c>
      <c r="C9" s="267">
        <f>'Données sur les ventes'!G8</f>
        <v>0</v>
      </c>
      <c r="D9" s="110" t="e">
        <f>'Coûts des produits emballés'!I9*Marges!B9</f>
        <v>#DIV/0!</v>
      </c>
      <c r="E9" s="297" t="e">
        <f aca="true" t="shared" si="0" ref="E9:E19">C9-D9</f>
        <v>#DIV/0!</v>
      </c>
      <c r="F9" s="247">
        <f aca="true" t="shared" si="1" ref="F9:F20">_xlfn.IFERROR(E9/C9,0)</f>
        <v>0</v>
      </c>
      <c r="G9" s="209"/>
      <c r="H9" s="123"/>
      <c r="I9" s="38"/>
      <c r="J9" s="35"/>
      <c r="K9" s="35"/>
      <c r="L9" s="35"/>
      <c r="M9" s="35"/>
      <c r="N9" s="35"/>
      <c r="O9" s="35"/>
      <c r="P9" s="35"/>
      <c r="Q9" s="35"/>
      <c r="R9" s="35"/>
    </row>
    <row r="10" spans="1:18" ht="12.75" hidden="1" outlineLevel="2">
      <c r="A10" s="185" t="str">
        <f>'Données sur les ventes'!B9</f>
        <v>Produit A</v>
      </c>
      <c r="B10" s="270">
        <f>'Données sur les ventes'!D9</f>
        <v>0</v>
      </c>
      <c r="C10" s="267">
        <f>'Données sur les ventes'!G9</f>
        <v>0</v>
      </c>
      <c r="D10" s="110" t="e">
        <f>'Coûts des produits emballés'!I10*Marges!B10</f>
        <v>#DIV/0!</v>
      </c>
      <c r="E10" s="297" t="e">
        <f t="shared" si="0"/>
        <v>#DIV/0!</v>
      </c>
      <c r="F10" s="247">
        <f t="shared" si="1"/>
        <v>0</v>
      </c>
      <c r="G10" s="209"/>
      <c r="H10" s="123"/>
      <c r="I10" s="38"/>
      <c r="J10" s="35"/>
      <c r="K10" s="35"/>
      <c r="L10" s="35"/>
      <c r="M10" s="35"/>
      <c r="N10" s="35"/>
      <c r="O10" s="35"/>
      <c r="P10" s="35"/>
      <c r="Q10" s="35"/>
      <c r="R10" s="35"/>
    </row>
    <row r="11" spans="1:18" ht="12.75" hidden="1" outlineLevel="2">
      <c r="A11" s="185" t="str">
        <f>'Données sur les ventes'!B10</f>
        <v>Produit B</v>
      </c>
      <c r="B11" s="270">
        <f>'Données sur les ventes'!D10</f>
        <v>0</v>
      </c>
      <c r="C11" s="267">
        <f>'Données sur les ventes'!G10</f>
        <v>0</v>
      </c>
      <c r="D11" s="110" t="e">
        <f>'Coûts des produits emballés'!I11*Marges!B11</f>
        <v>#DIV/0!</v>
      </c>
      <c r="E11" s="297" t="e">
        <f t="shared" si="0"/>
        <v>#DIV/0!</v>
      </c>
      <c r="F11" s="247">
        <f t="shared" si="1"/>
        <v>0</v>
      </c>
      <c r="G11" s="209"/>
      <c r="H11" s="123"/>
      <c r="I11" s="38"/>
      <c r="J11" s="35"/>
      <c r="K11" s="35"/>
      <c r="L11" s="35"/>
      <c r="M11" s="35"/>
      <c r="N11" s="35"/>
      <c r="O11" s="35"/>
      <c r="P11" s="35"/>
      <c r="Q11" s="35"/>
      <c r="R11" s="35"/>
    </row>
    <row r="12" spans="1:18" ht="12.75" hidden="1" outlineLevel="2">
      <c r="A12" s="185" t="str">
        <f>'Données sur les ventes'!B11</f>
        <v>Produit A</v>
      </c>
      <c r="B12" s="270">
        <f>'Données sur les ventes'!D11</f>
        <v>0</v>
      </c>
      <c r="C12" s="267">
        <f>'Données sur les ventes'!G11</f>
        <v>0</v>
      </c>
      <c r="D12" s="110" t="e">
        <f>'Coûts des produits emballés'!I12*Marges!B12</f>
        <v>#DIV/0!</v>
      </c>
      <c r="E12" s="297" t="e">
        <f t="shared" si="0"/>
        <v>#DIV/0!</v>
      </c>
      <c r="F12" s="247">
        <f t="shared" si="1"/>
        <v>0</v>
      </c>
      <c r="G12" s="209"/>
      <c r="H12" s="123"/>
      <c r="I12" s="38"/>
      <c r="J12" s="35"/>
      <c r="K12" s="35"/>
      <c r="L12" s="35"/>
      <c r="M12" s="35"/>
      <c r="N12" s="35"/>
      <c r="O12" s="35"/>
      <c r="P12" s="35"/>
      <c r="Q12" s="35"/>
      <c r="R12" s="35"/>
    </row>
    <row r="13" spans="1:18" ht="12.75" hidden="1" outlineLevel="2">
      <c r="A13" s="185" t="str">
        <f>'Données sur les ventes'!B12</f>
        <v>Produit B</v>
      </c>
      <c r="B13" s="270">
        <f>'Données sur les ventes'!D12</f>
        <v>0</v>
      </c>
      <c r="C13" s="267">
        <f>'Données sur les ventes'!G12</f>
        <v>0</v>
      </c>
      <c r="D13" s="110" t="e">
        <f>'Coûts des produits emballés'!I13*Marges!B13</f>
        <v>#DIV/0!</v>
      </c>
      <c r="E13" s="297" t="e">
        <f t="shared" si="0"/>
        <v>#DIV/0!</v>
      </c>
      <c r="F13" s="247">
        <f t="shared" si="1"/>
        <v>0</v>
      </c>
      <c r="G13" s="209"/>
      <c r="H13" s="123"/>
      <c r="I13" s="38"/>
      <c r="J13" s="35"/>
      <c r="K13" s="35"/>
      <c r="L13" s="35"/>
      <c r="M13" s="35"/>
      <c r="N13" s="35"/>
      <c r="O13" s="35"/>
      <c r="P13" s="35"/>
      <c r="Q13" s="35"/>
      <c r="R13" s="35"/>
    </row>
    <row r="14" spans="1:18" ht="12.75" hidden="1" outlineLevel="2">
      <c r="A14" s="185" t="str">
        <f>'Données sur les ventes'!B13</f>
        <v>Produit A</v>
      </c>
      <c r="B14" s="270">
        <f>'Données sur les ventes'!D13</f>
        <v>0</v>
      </c>
      <c r="C14" s="267">
        <f>'Données sur les ventes'!G13</f>
        <v>0</v>
      </c>
      <c r="D14" s="110" t="e">
        <f>'Coûts des produits emballés'!I14*Marges!B14</f>
        <v>#DIV/0!</v>
      </c>
      <c r="E14" s="297" t="e">
        <f t="shared" si="0"/>
        <v>#DIV/0!</v>
      </c>
      <c r="F14" s="247">
        <f t="shared" si="1"/>
        <v>0</v>
      </c>
      <c r="G14" s="209"/>
      <c r="H14" s="123"/>
      <c r="I14" s="38"/>
      <c r="J14" s="35"/>
      <c r="K14" s="35"/>
      <c r="L14" s="35"/>
      <c r="M14" s="35"/>
      <c r="N14" s="35"/>
      <c r="O14" s="35"/>
      <c r="P14" s="35"/>
      <c r="Q14" s="35"/>
      <c r="R14" s="35"/>
    </row>
    <row r="15" spans="1:18" ht="12.75" hidden="1" outlineLevel="2">
      <c r="A15" s="185" t="str">
        <f>'Données sur les ventes'!B14</f>
        <v>Produit B</v>
      </c>
      <c r="B15" s="270">
        <f>'Données sur les ventes'!D14</f>
        <v>0</v>
      </c>
      <c r="C15" s="267">
        <f>'Données sur les ventes'!G14</f>
        <v>0</v>
      </c>
      <c r="D15" s="110" t="e">
        <f>'Coûts des produits emballés'!I15*Marges!B15</f>
        <v>#DIV/0!</v>
      </c>
      <c r="E15" s="297" t="e">
        <f t="shared" si="0"/>
        <v>#DIV/0!</v>
      </c>
      <c r="F15" s="247">
        <f t="shared" si="1"/>
        <v>0</v>
      </c>
      <c r="G15" s="209"/>
      <c r="H15" s="123"/>
      <c r="I15" s="38"/>
      <c r="J15" s="35"/>
      <c r="K15" s="35"/>
      <c r="L15" s="35"/>
      <c r="M15" s="35"/>
      <c r="N15" s="35"/>
      <c r="O15" s="35"/>
      <c r="P15" s="35"/>
      <c r="Q15" s="35"/>
      <c r="R15" s="35"/>
    </row>
    <row r="16" spans="1:18" ht="12" customHeight="1" hidden="1" outlineLevel="2">
      <c r="A16" s="185" t="str">
        <f>'Données sur les ventes'!B15</f>
        <v>Produit A</v>
      </c>
      <c r="B16" s="270">
        <f>'Données sur les ventes'!D15</f>
        <v>0</v>
      </c>
      <c r="C16" s="267">
        <f>'Données sur les ventes'!G15</f>
        <v>0</v>
      </c>
      <c r="D16" s="110" t="e">
        <f>'Coûts des produits emballés'!I16*Marges!B16</f>
        <v>#DIV/0!</v>
      </c>
      <c r="E16" s="297" t="e">
        <f t="shared" si="0"/>
        <v>#DIV/0!</v>
      </c>
      <c r="F16" s="247">
        <f t="shared" si="1"/>
        <v>0</v>
      </c>
      <c r="G16" s="209"/>
      <c r="H16" s="123"/>
      <c r="I16" s="38"/>
      <c r="J16" s="35"/>
      <c r="K16" s="35"/>
      <c r="L16" s="35"/>
      <c r="M16" s="35"/>
      <c r="N16" s="35"/>
      <c r="O16" s="35"/>
      <c r="P16" s="35"/>
      <c r="Q16" s="35"/>
      <c r="R16" s="35"/>
    </row>
    <row r="17" spans="1:18" ht="12.75" hidden="1" outlineLevel="2">
      <c r="A17" s="185" t="str">
        <f>'Données sur les ventes'!B16</f>
        <v>Produit B</v>
      </c>
      <c r="B17" s="270">
        <f>'Données sur les ventes'!D16</f>
        <v>0</v>
      </c>
      <c r="C17" s="267">
        <f>'Données sur les ventes'!G16</f>
        <v>0</v>
      </c>
      <c r="D17" s="110" t="e">
        <f>'Coûts des produits emballés'!I17*Marges!B17</f>
        <v>#DIV/0!</v>
      </c>
      <c r="E17" s="297" t="e">
        <f t="shared" si="0"/>
        <v>#DIV/0!</v>
      </c>
      <c r="F17" s="247">
        <f t="shared" si="1"/>
        <v>0</v>
      </c>
      <c r="G17" s="209"/>
      <c r="H17" s="123"/>
      <c r="I17" s="38"/>
      <c r="J17" s="35"/>
      <c r="K17" s="35"/>
      <c r="L17" s="35"/>
      <c r="M17" s="35"/>
      <c r="N17" s="35"/>
      <c r="O17" s="35"/>
      <c r="P17" s="35"/>
      <c r="Q17" s="35"/>
      <c r="R17" s="35"/>
    </row>
    <row r="18" spans="1:18" ht="12.75" hidden="1" outlineLevel="2">
      <c r="A18" s="185" t="str">
        <f>'Données sur les ventes'!B17</f>
        <v>Produit A</v>
      </c>
      <c r="B18" s="270">
        <f>'Données sur les ventes'!D17</f>
        <v>0</v>
      </c>
      <c r="C18" s="267">
        <f>'Données sur les ventes'!G17</f>
        <v>0</v>
      </c>
      <c r="D18" s="110" t="e">
        <f>'Coûts des produits emballés'!I18*Marges!B18</f>
        <v>#DIV/0!</v>
      </c>
      <c r="E18" s="297" t="e">
        <f t="shared" si="0"/>
        <v>#DIV/0!</v>
      </c>
      <c r="F18" s="247">
        <f t="shared" si="1"/>
        <v>0</v>
      </c>
      <c r="G18" s="209"/>
      <c r="H18" s="123"/>
      <c r="I18" s="38"/>
      <c r="J18" s="35"/>
      <c r="K18" s="35"/>
      <c r="L18" s="35"/>
      <c r="M18" s="35"/>
      <c r="N18" s="35"/>
      <c r="O18" s="35"/>
      <c r="P18" s="35"/>
      <c r="Q18" s="35"/>
      <c r="R18" s="35"/>
    </row>
    <row r="19" spans="1:18" ht="12.75" hidden="1" outlineLevel="2">
      <c r="A19" s="185" t="str">
        <f>'Données sur les ventes'!B18</f>
        <v>Produit B</v>
      </c>
      <c r="B19" s="271">
        <f>'Données sur les ventes'!D18</f>
        <v>0</v>
      </c>
      <c r="C19" s="268">
        <f>'Données sur les ventes'!G18</f>
        <v>0</v>
      </c>
      <c r="D19" s="110" t="e">
        <f>'Coûts des produits emballés'!I19*Marges!B19</f>
        <v>#DIV/0!</v>
      </c>
      <c r="E19" s="297" t="e">
        <f t="shared" si="0"/>
        <v>#DIV/0!</v>
      </c>
      <c r="F19" s="298">
        <f>_xlfn.IFERROR(E19/C19,0)</f>
        <v>0</v>
      </c>
      <c r="G19" s="209"/>
      <c r="H19" s="123"/>
      <c r="I19" s="38"/>
      <c r="J19" s="35"/>
      <c r="K19" s="35"/>
      <c r="L19" s="35"/>
      <c r="M19" s="35"/>
      <c r="N19" s="35"/>
      <c r="O19" s="35"/>
      <c r="P19" s="35"/>
      <c r="Q19" s="35"/>
      <c r="R19" s="35"/>
    </row>
    <row r="20" spans="1:18" ht="12.75" collapsed="1">
      <c r="A20" s="292" t="str">
        <f>'Données sur les ventes'!B19</f>
        <v>Recette 1, format 1</v>
      </c>
      <c r="B20" s="205">
        <f>SUM(B8:B19)</f>
        <v>0</v>
      </c>
      <c r="C20" s="206">
        <f>SUM(C8:C19)</f>
        <v>0</v>
      </c>
      <c r="D20" s="207">
        <f>_xlfn.IFERROR(SUM(D8:D19),0)</f>
        <v>0</v>
      </c>
      <c r="E20" s="207">
        <f>_xlfn.IFERROR(SUM(E8:E19),0)</f>
        <v>0</v>
      </c>
      <c r="F20" s="247">
        <f t="shared" si="1"/>
        <v>0</v>
      </c>
      <c r="G20" s="209"/>
      <c r="H20" s="123"/>
      <c r="I20" s="38"/>
      <c r="J20" s="35"/>
      <c r="K20" s="35"/>
      <c r="L20" s="35"/>
      <c r="M20" s="35"/>
      <c r="N20" s="35"/>
      <c r="O20" s="35"/>
      <c r="P20" s="35"/>
      <c r="Q20" s="35"/>
      <c r="R20" s="35"/>
    </row>
    <row r="21" spans="1:18" ht="12.75" outlineLevel="1">
      <c r="A21" s="186" t="str">
        <f>'Données sur les ventes'!B20</f>
        <v>Recette 1, format 2</v>
      </c>
      <c r="B21" s="192"/>
      <c r="C21" s="193"/>
      <c r="D21" s="194"/>
      <c r="E21" s="195"/>
      <c r="F21" s="248"/>
      <c r="G21" s="209"/>
      <c r="H21" s="123"/>
      <c r="I21" s="38"/>
      <c r="J21" s="35"/>
      <c r="K21" s="35"/>
      <c r="L21" s="35"/>
      <c r="M21" s="35"/>
      <c r="N21" s="35"/>
      <c r="O21" s="35"/>
      <c r="P21" s="35"/>
      <c r="Q21" s="35"/>
      <c r="R21" s="35"/>
    </row>
    <row r="22" spans="1:18" ht="12.75" outlineLevel="2">
      <c r="A22" s="185" t="str">
        <f>'Données sur les ventes'!B21</f>
        <v>Produit A</v>
      </c>
      <c r="B22" s="200">
        <f>'Données sur les ventes'!D21</f>
        <v>0</v>
      </c>
      <c r="C22" s="201">
        <f>'Données sur les ventes'!G21</f>
        <v>0</v>
      </c>
      <c r="D22" s="202">
        <f>_xlfn.IFERROR('Coûts des produits emballés'!I22*Marges!B22,0)</f>
        <v>0</v>
      </c>
      <c r="E22" s="221">
        <f>C22-D22</f>
        <v>0</v>
      </c>
      <c r="F22" s="247">
        <f aca="true" t="shared" si="2" ref="F22:F33">_xlfn.IFERROR(E22/C22,0)</f>
        <v>0</v>
      </c>
      <c r="G22" s="209"/>
      <c r="H22" s="123"/>
      <c r="I22" s="38"/>
      <c r="J22" s="35"/>
      <c r="K22" s="35"/>
      <c r="L22" s="35"/>
      <c r="M22" s="35"/>
      <c r="N22" s="35"/>
      <c r="O22" s="35"/>
      <c r="P22" s="35"/>
      <c r="Q22" s="35"/>
      <c r="R22" s="35"/>
    </row>
    <row r="23" spans="1:18" ht="12.75" outlineLevel="2">
      <c r="A23" s="185" t="str">
        <f>'Données sur les ventes'!B22</f>
        <v>Produit B</v>
      </c>
      <c r="B23" s="200">
        <f>'Données sur les ventes'!D22</f>
        <v>0</v>
      </c>
      <c r="C23" s="201">
        <f>'Données sur les ventes'!G22</f>
        <v>0</v>
      </c>
      <c r="D23" s="202">
        <f>_xlfn.IFERROR('Coûts des produits emballés'!I23*Marges!B23,0)</f>
        <v>0</v>
      </c>
      <c r="E23" s="221">
        <f aca="true" t="shared" si="3" ref="E23:E33">C23-D23</f>
        <v>0</v>
      </c>
      <c r="F23" s="247">
        <f t="shared" si="2"/>
        <v>0</v>
      </c>
      <c r="G23" s="209"/>
      <c r="H23" s="123"/>
      <c r="I23" s="38"/>
      <c r="J23" s="35"/>
      <c r="K23" s="35"/>
      <c r="L23" s="35"/>
      <c r="M23" s="35"/>
      <c r="N23" s="35"/>
      <c r="O23" s="35"/>
      <c r="P23" s="35"/>
      <c r="Q23" s="35"/>
      <c r="R23" s="35"/>
    </row>
    <row r="24" spans="1:18" ht="12.75" outlineLevel="2">
      <c r="A24" s="185" t="str">
        <f>'Données sur les ventes'!B23</f>
        <v>Produit A</v>
      </c>
      <c r="B24" s="200">
        <f>'Données sur les ventes'!D23</f>
        <v>0</v>
      </c>
      <c r="C24" s="201">
        <f>'Données sur les ventes'!G23</f>
        <v>0</v>
      </c>
      <c r="D24" s="202">
        <f>_xlfn.IFERROR('Coûts des produits emballés'!I24*Marges!B24,0)</f>
        <v>0</v>
      </c>
      <c r="E24" s="221">
        <f t="shared" si="3"/>
        <v>0</v>
      </c>
      <c r="F24" s="247">
        <f t="shared" si="2"/>
        <v>0</v>
      </c>
      <c r="G24" s="209"/>
      <c r="H24" s="123"/>
      <c r="I24" s="38"/>
      <c r="J24" s="35"/>
      <c r="K24" s="35"/>
      <c r="L24" s="35"/>
      <c r="M24" s="35"/>
      <c r="N24" s="35"/>
      <c r="O24" s="35"/>
      <c r="P24" s="35"/>
      <c r="Q24" s="35"/>
      <c r="R24" s="35"/>
    </row>
    <row r="25" spans="1:18" ht="12.75" outlineLevel="2">
      <c r="A25" s="185" t="str">
        <f>'Données sur les ventes'!B24</f>
        <v>Produit B</v>
      </c>
      <c r="B25" s="200">
        <f>'Données sur les ventes'!D24</f>
        <v>0</v>
      </c>
      <c r="C25" s="201">
        <f>'Données sur les ventes'!G24</f>
        <v>0</v>
      </c>
      <c r="D25" s="202">
        <f>_xlfn.IFERROR('Coûts des produits emballés'!I25*Marges!B25,0)</f>
        <v>0</v>
      </c>
      <c r="E25" s="221">
        <f t="shared" si="3"/>
        <v>0</v>
      </c>
      <c r="F25" s="247">
        <f t="shared" si="2"/>
        <v>0</v>
      </c>
      <c r="G25" s="209"/>
      <c r="H25" s="123"/>
      <c r="I25" s="38"/>
      <c r="J25" s="35"/>
      <c r="K25" s="35"/>
      <c r="L25" s="35"/>
      <c r="M25" s="35"/>
      <c r="N25" s="35"/>
      <c r="O25" s="35"/>
      <c r="P25" s="35"/>
      <c r="Q25" s="35"/>
      <c r="R25" s="35"/>
    </row>
    <row r="26" spans="1:18" ht="12.75" outlineLevel="2">
      <c r="A26" s="185" t="str">
        <f>'Données sur les ventes'!B25</f>
        <v>Produit A</v>
      </c>
      <c r="B26" s="200">
        <f>'Données sur les ventes'!D25</f>
        <v>0</v>
      </c>
      <c r="C26" s="201">
        <f>'Données sur les ventes'!G25</f>
        <v>0</v>
      </c>
      <c r="D26" s="202">
        <f>_xlfn.IFERROR('Coûts des produits emballés'!I26*Marges!B26,0)</f>
        <v>0</v>
      </c>
      <c r="E26" s="221">
        <f t="shared" si="3"/>
        <v>0</v>
      </c>
      <c r="F26" s="247">
        <f t="shared" si="2"/>
        <v>0</v>
      </c>
      <c r="G26" s="209"/>
      <c r="H26" s="123"/>
      <c r="I26" s="38"/>
      <c r="J26" s="35"/>
      <c r="K26" s="35"/>
      <c r="L26" s="35"/>
      <c r="M26" s="35"/>
      <c r="N26" s="35"/>
      <c r="O26" s="35"/>
      <c r="P26" s="35"/>
      <c r="Q26" s="35"/>
      <c r="R26" s="35"/>
    </row>
    <row r="27" spans="1:18" ht="12.75" outlineLevel="2">
      <c r="A27" s="185" t="str">
        <f>'Données sur les ventes'!B26</f>
        <v>Produit B</v>
      </c>
      <c r="B27" s="200">
        <f>'Données sur les ventes'!D26</f>
        <v>0</v>
      </c>
      <c r="C27" s="201">
        <f>'Données sur les ventes'!G26</f>
        <v>0</v>
      </c>
      <c r="D27" s="202">
        <f>_xlfn.IFERROR('Coûts des produits emballés'!I27*Marges!B27,0)</f>
        <v>0</v>
      </c>
      <c r="E27" s="221">
        <f t="shared" si="3"/>
        <v>0</v>
      </c>
      <c r="F27" s="247">
        <f t="shared" si="2"/>
        <v>0</v>
      </c>
      <c r="G27" s="209"/>
      <c r="H27" s="123"/>
      <c r="I27" s="38"/>
      <c r="J27" s="35"/>
      <c r="K27" s="35"/>
      <c r="L27" s="35"/>
      <c r="M27" s="35"/>
      <c r="N27" s="35"/>
      <c r="O27" s="35"/>
      <c r="P27" s="35"/>
      <c r="Q27" s="35"/>
      <c r="R27" s="35"/>
    </row>
    <row r="28" spans="1:18" ht="12.75" outlineLevel="2">
      <c r="A28" s="185" t="str">
        <f>'Données sur les ventes'!B27</f>
        <v>Produit A</v>
      </c>
      <c r="B28" s="200">
        <f>'Données sur les ventes'!D27</f>
        <v>0</v>
      </c>
      <c r="C28" s="201">
        <f>'Données sur les ventes'!G27</f>
        <v>0</v>
      </c>
      <c r="D28" s="202">
        <f>_xlfn.IFERROR('Coûts des produits emballés'!I28*Marges!B28,0)</f>
        <v>0</v>
      </c>
      <c r="E28" s="221">
        <f t="shared" si="3"/>
        <v>0</v>
      </c>
      <c r="F28" s="247">
        <f t="shared" si="2"/>
        <v>0</v>
      </c>
      <c r="G28" s="209"/>
      <c r="H28" s="123"/>
      <c r="I28" s="38"/>
      <c r="J28" s="35"/>
      <c r="K28" s="35"/>
      <c r="L28" s="35"/>
      <c r="M28" s="35"/>
      <c r="N28" s="35"/>
      <c r="O28" s="35"/>
      <c r="P28" s="35"/>
      <c r="Q28" s="35"/>
      <c r="R28" s="35"/>
    </row>
    <row r="29" spans="1:18" ht="12.75" outlineLevel="2">
      <c r="A29" s="185" t="str">
        <f>'Données sur les ventes'!B28</f>
        <v>Produit B</v>
      </c>
      <c r="B29" s="200">
        <f>'Données sur les ventes'!D28</f>
        <v>0</v>
      </c>
      <c r="C29" s="201">
        <f>'Données sur les ventes'!G28</f>
        <v>0</v>
      </c>
      <c r="D29" s="202">
        <f>_xlfn.IFERROR('Coûts des produits emballés'!I29*Marges!B29,0)</f>
        <v>0</v>
      </c>
      <c r="E29" s="221">
        <f t="shared" si="3"/>
        <v>0</v>
      </c>
      <c r="F29" s="247">
        <f t="shared" si="2"/>
        <v>0</v>
      </c>
      <c r="G29" s="209"/>
      <c r="H29" s="123"/>
      <c r="I29" s="38"/>
      <c r="J29" s="35"/>
      <c r="K29" s="35"/>
      <c r="L29" s="35"/>
      <c r="M29" s="35"/>
      <c r="N29" s="35"/>
      <c r="O29" s="35"/>
      <c r="P29" s="35"/>
      <c r="Q29" s="35"/>
      <c r="R29" s="35"/>
    </row>
    <row r="30" spans="1:18" ht="12.75" outlineLevel="2">
      <c r="A30" s="185" t="str">
        <f>'Données sur les ventes'!B29</f>
        <v>Produit A</v>
      </c>
      <c r="B30" s="200">
        <f>'Données sur les ventes'!D29</f>
        <v>0</v>
      </c>
      <c r="C30" s="201">
        <f>'Données sur les ventes'!G29</f>
        <v>0</v>
      </c>
      <c r="D30" s="202">
        <f>_xlfn.IFERROR('Coûts des produits emballés'!I30*Marges!B30,0)</f>
        <v>0</v>
      </c>
      <c r="E30" s="221">
        <f t="shared" si="3"/>
        <v>0</v>
      </c>
      <c r="F30" s="247">
        <f>_xlfn.IFERROR(E30/C30,0)</f>
        <v>0</v>
      </c>
      <c r="G30" s="209"/>
      <c r="H30" s="123"/>
      <c r="I30" s="38"/>
      <c r="J30" s="35"/>
      <c r="K30" s="35"/>
      <c r="L30" s="35"/>
      <c r="M30" s="35"/>
      <c r="N30" s="35"/>
      <c r="O30" s="35"/>
      <c r="P30" s="35"/>
      <c r="Q30" s="35"/>
      <c r="R30" s="35"/>
    </row>
    <row r="31" spans="1:18" ht="12.75" outlineLevel="2">
      <c r="A31" s="185" t="str">
        <f>'Données sur les ventes'!B30</f>
        <v>Produit B</v>
      </c>
      <c r="B31" s="200">
        <f>'Données sur les ventes'!D30</f>
        <v>0</v>
      </c>
      <c r="C31" s="201">
        <f>'Données sur les ventes'!G30</f>
        <v>0</v>
      </c>
      <c r="D31" s="202">
        <f>_xlfn.IFERROR('Coûts des produits emballés'!I31*Marges!B31,0)</f>
        <v>0</v>
      </c>
      <c r="E31" s="221">
        <f t="shared" si="3"/>
        <v>0</v>
      </c>
      <c r="F31" s="247">
        <f t="shared" si="2"/>
        <v>0</v>
      </c>
      <c r="G31" s="209"/>
      <c r="H31" s="123"/>
      <c r="I31" s="38"/>
      <c r="J31" s="35"/>
      <c r="K31" s="35"/>
      <c r="L31" s="35"/>
      <c r="M31" s="35"/>
      <c r="N31" s="35"/>
      <c r="O31" s="35"/>
      <c r="P31" s="35"/>
      <c r="Q31" s="35"/>
      <c r="R31" s="35"/>
    </row>
    <row r="32" spans="1:18" ht="12.75" outlineLevel="2">
      <c r="A32" s="185" t="str">
        <f>'Données sur les ventes'!B31</f>
        <v>Produit A</v>
      </c>
      <c r="B32" s="200">
        <f>'Données sur les ventes'!D31</f>
        <v>0</v>
      </c>
      <c r="C32" s="201">
        <f>'Données sur les ventes'!G31</f>
        <v>0</v>
      </c>
      <c r="D32" s="202">
        <f>_xlfn.IFERROR('Coûts des produits emballés'!I32*Marges!B32,0)</f>
        <v>0</v>
      </c>
      <c r="E32" s="221">
        <f t="shared" si="3"/>
        <v>0</v>
      </c>
      <c r="F32" s="247">
        <f t="shared" si="2"/>
        <v>0</v>
      </c>
      <c r="G32" s="209"/>
      <c r="H32" s="123"/>
      <c r="I32" s="38"/>
      <c r="J32" s="35"/>
      <c r="K32" s="35"/>
      <c r="L32" s="35"/>
      <c r="M32" s="35"/>
      <c r="N32" s="35"/>
      <c r="O32" s="35"/>
      <c r="P32" s="35"/>
      <c r="Q32" s="35"/>
      <c r="R32" s="35"/>
    </row>
    <row r="33" spans="1:18" ht="12.75" outlineLevel="2">
      <c r="A33" s="185" t="str">
        <f>'Données sur les ventes'!B32</f>
        <v>Produit B</v>
      </c>
      <c r="B33" s="200">
        <f>'Données sur les ventes'!D32</f>
        <v>0</v>
      </c>
      <c r="C33" s="201">
        <f>'Données sur les ventes'!G32</f>
        <v>0</v>
      </c>
      <c r="D33" s="202">
        <f>_xlfn.IFERROR('Coûts des produits emballés'!I33*Marges!B33,0)</f>
        <v>0</v>
      </c>
      <c r="E33" s="221">
        <f t="shared" si="3"/>
        <v>0</v>
      </c>
      <c r="F33" s="247">
        <f t="shared" si="2"/>
        <v>0</v>
      </c>
      <c r="G33" s="209"/>
      <c r="H33" s="123"/>
      <c r="I33" s="38"/>
      <c r="J33" s="35"/>
      <c r="K33" s="35"/>
      <c r="L33" s="35"/>
      <c r="M33" s="35"/>
      <c r="N33" s="35"/>
      <c r="O33" s="35"/>
      <c r="P33" s="35"/>
      <c r="Q33" s="35"/>
      <c r="R33" s="35"/>
    </row>
    <row r="34" spans="1:18" ht="12.75">
      <c r="A34" s="292" t="str">
        <f>'Données sur les ventes'!B33</f>
        <v>Recette 1, format 2</v>
      </c>
      <c r="B34" s="205">
        <f>SUM(B22:B33)</f>
        <v>0</v>
      </c>
      <c r="C34" s="206">
        <f>SUM(C22:C33)</f>
        <v>0</v>
      </c>
      <c r="D34" s="207">
        <f>_xlfn.IFERROR(SUM(D22:D33),0)</f>
        <v>0</v>
      </c>
      <c r="E34" s="207">
        <f>_xlfn.IFERROR(SUM(E22:E33),0)</f>
        <v>0</v>
      </c>
      <c r="F34" s="294"/>
      <c r="G34" s="209"/>
      <c r="H34" s="123"/>
      <c r="I34" s="38"/>
      <c r="J34" s="35"/>
      <c r="K34" s="35"/>
      <c r="L34" s="35"/>
      <c r="M34" s="35"/>
      <c r="N34" s="35"/>
      <c r="O34" s="35"/>
      <c r="P34" s="35"/>
      <c r="Q34" s="35"/>
      <c r="R34" s="35"/>
    </row>
    <row r="35" spans="1:18" ht="12.75" outlineLevel="1">
      <c r="A35" s="215" t="str">
        <f>'Données sur les ventes'!B34</f>
        <v>Recette 2, format 1</v>
      </c>
      <c r="B35" s="62"/>
      <c r="C35" s="100"/>
      <c r="D35" s="112"/>
      <c r="E35" s="113"/>
      <c r="F35" s="248"/>
      <c r="G35" s="209"/>
      <c r="H35" s="123"/>
      <c r="I35" s="38"/>
      <c r="J35" s="35"/>
      <c r="K35" s="35"/>
      <c r="L35" s="35"/>
      <c r="M35" s="35"/>
      <c r="N35" s="35"/>
      <c r="O35" s="35"/>
      <c r="P35" s="35"/>
      <c r="Q35" s="35"/>
      <c r="R35" s="35"/>
    </row>
    <row r="36" spans="1:18" ht="12.75" outlineLevel="1">
      <c r="A36" s="59" t="str">
        <f>'Données sur les ventes'!B35</f>
        <v>a</v>
      </c>
      <c r="B36" s="62">
        <f>'Données sur les ventes'!D35</f>
        <v>0</v>
      </c>
      <c r="C36" s="100">
        <f>'Données sur les ventes'!G35</f>
        <v>0</v>
      </c>
      <c r="D36" s="112">
        <f>_xlfn.IFERROR('Coûts des produits emballés'!I40*B36,0)</f>
        <v>0</v>
      </c>
      <c r="E36" s="113">
        <f>C36-D36</f>
        <v>0</v>
      </c>
      <c r="F36" s="247">
        <f aca="true" t="shared" si="4" ref="F36:F47">_xlfn.IFERROR(E36/C36,0)</f>
        <v>0</v>
      </c>
      <c r="G36" s="209"/>
      <c r="H36" s="123"/>
      <c r="I36" s="38"/>
      <c r="J36" s="35"/>
      <c r="K36" s="35"/>
      <c r="L36" s="35"/>
      <c r="M36" s="35"/>
      <c r="N36" s="35"/>
      <c r="O36" s="35"/>
      <c r="P36" s="35"/>
      <c r="Q36" s="35"/>
      <c r="R36" s="35"/>
    </row>
    <row r="37" spans="1:18" ht="12.75" outlineLevel="1">
      <c r="A37" s="59" t="str">
        <f>'Données sur les ventes'!B36</f>
        <v>b</v>
      </c>
      <c r="B37" s="62">
        <f>'Données sur les ventes'!D36</f>
        <v>0</v>
      </c>
      <c r="C37" s="100">
        <f>'Données sur les ventes'!G36</f>
        <v>0</v>
      </c>
      <c r="D37" s="112">
        <f>_xlfn.IFERROR('Coûts des produits emballés'!I41*B37,0)</f>
        <v>0</v>
      </c>
      <c r="E37" s="113">
        <f aca="true" t="shared" si="5" ref="E37:E47">C37-D37</f>
        <v>0</v>
      </c>
      <c r="F37" s="247">
        <f t="shared" si="4"/>
        <v>0</v>
      </c>
      <c r="G37" s="209"/>
      <c r="H37" s="123"/>
      <c r="I37" s="38"/>
      <c r="J37" s="35"/>
      <c r="K37" s="35"/>
      <c r="L37" s="35"/>
      <c r="M37" s="35"/>
      <c r="N37" s="35"/>
      <c r="O37" s="35"/>
      <c r="P37" s="35"/>
      <c r="Q37" s="35"/>
      <c r="R37" s="35"/>
    </row>
    <row r="38" spans="1:18" ht="12.75" outlineLevel="1">
      <c r="A38" s="59" t="str">
        <f>'Données sur les ventes'!B37</f>
        <v>c</v>
      </c>
      <c r="B38" s="62">
        <f>'Données sur les ventes'!D37</f>
        <v>0</v>
      </c>
      <c r="C38" s="100">
        <f>'Données sur les ventes'!G37</f>
        <v>0</v>
      </c>
      <c r="D38" s="112">
        <f>_xlfn.IFERROR('Coûts des produits emballés'!I42*B38,0)</f>
        <v>0</v>
      </c>
      <c r="E38" s="113">
        <f t="shared" si="5"/>
        <v>0</v>
      </c>
      <c r="F38" s="247">
        <f t="shared" si="4"/>
        <v>0</v>
      </c>
      <c r="G38" s="209"/>
      <c r="H38" s="123"/>
      <c r="I38" s="38"/>
      <c r="J38" s="35"/>
      <c r="K38" s="35"/>
      <c r="L38" s="35"/>
      <c r="M38" s="35"/>
      <c r="N38" s="35"/>
      <c r="O38" s="35"/>
      <c r="P38" s="35"/>
      <c r="Q38" s="35"/>
      <c r="R38" s="35"/>
    </row>
    <row r="39" spans="1:18" ht="12.75" outlineLevel="1">
      <c r="A39" s="59" t="str">
        <f>'Données sur les ventes'!B38</f>
        <v>d</v>
      </c>
      <c r="B39" s="62">
        <f>'Données sur les ventes'!D38</f>
        <v>0</v>
      </c>
      <c r="C39" s="100">
        <f>'Données sur les ventes'!G38</f>
        <v>0</v>
      </c>
      <c r="D39" s="112">
        <f>_xlfn.IFERROR('Coûts des produits emballés'!I43*B39,0)</f>
        <v>0</v>
      </c>
      <c r="E39" s="113">
        <f t="shared" si="5"/>
        <v>0</v>
      </c>
      <c r="F39" s="247">
        <f t="shared" si="4"/>
        <v>0</v>
      </c>
      <c r="G39" s="209"/>
      <c r="H39" s="123"/>
      <c r="I39" s="38"/>
      <c r="J39" s="35"/>
      <c r="K39" s="35"/>
      <c r="L39" s="35"/>
      <c r="M39" s="35"/>
      <c r="N39" s="35"/>
      <c r="O39" s="35"/>
      <c r="P39" s="35"/>
      <c r="Q39" s="35"/>
      <c r="R39" s="35"/>
    </row>
    <row r="40" spans="1:18" ht="12.75" outlineLevel="1">
      <c r="A40" s="59" t="str">
        <f>'Données sur les ventes'!B39</f>
        <v>e</v>
      </c>
      <c r="B40" s="62">
        <f>'Données sur les ventes'!D39</f>
        <v>0</v>
      </c>
      <c r="C40" s="100">
        <f>'Données sur les ventes'!G39</f>
        <v>0</v>
      </c>
      <c r="D40" s="112">
        <f>_xlfn.IFERROR('Coûts des produits emballés'!I44*B40,0)</f>
        <v>0</v>
      </c>
      <c r="E40" s="113">
        <f t="shared" si="5"/>
        <v>0</v>
      </c>
      <c r="F40" s="247">
        <f t="shared" si="4"/>
        <v>0</v>
      </c>
      <c r="G40" s="209"/>
      <c r="H40" s="123"/>
      <c r="I40" s="38"/>
      <c r="J40" s="35"/>
      <c r="K40" s="35"/>
      <c r="L40" s="35"/>
      <c r="M40" s="35"/>
      <c r="N40" s="35"/>
      <c r="O40" s="35"/>
      <c r="P40" s="35"/>
      <c r="Q40" s="35"/>
      <c r="R40" s="35"/>
    </row>
    <row r="41" spans="1:18" ht="12.75" outlineLevel="1">
      <c r="A41" s="59" t="str">
        <f>'Données sur les ventes'!B40</f>
        <v>f</v>
      </c>
      <c r="B41" s="62">
        <f>'Données sur les ventes'!D40</f>
        <v>0</v>
      </c>
      <c r="C41" s="100">
        <f>'Données sur les ventes'!G40</f>
        <v>0</v>
      </c>
      <c r="D41" s="112">
        <f>_xlfn.IFERROR('Coûts des produits emballés'!I45*B41,0)</f>
        <v>0</v>
      </c>
      <c r="E41" s="113">
        <f t="shared" si="5"/>
        <v>0</v>
      </c>
      <c r="F41" s="247">
        <f t="shared" si="4"/>
        <v>0</v>
      </c>
      <c r="G41" s="209"/>
      <c r="H41" s="123"/>
      <c r="I41" s="38"/>
      <c r="J41" s="35"/>
      <c r="K41" s="35"/>
      <c r="L41" s="35"/>
      <c r="M41" s="35"/>
      <c r="N41" s="35"/>
      <c r="O41" s="35"/>
      <c r="P41" s="35"/>
      <c r="Q41" s="35"/>
      <c r="R41" s="35"/>
    </row>
    <row r="42" spans="1:18" ht="12.75" outlineLevel="1">
      <c r="A42" s="59" t="str">
        <f>'Données sur les ventes'!B41</f>
        <v>g</v>
      </c>
      <c r="B42" s="62">
        <f>'Données sur les ventes'!D41</f>
        <v>0</v>
      </c>
      <c r="C42" s="100">
        <f>'Données sur les ventes'!G41</f>
        <v>0</v>
      </c>
      <c r="D42" s="112">
        <f>_xlfn.IFERROR('Coûts des produits emballés'!I46*B42,0)</f>
        <v>0</v>
      </c>
      <c r="E42" s="113">
        <f t="shared" si="5"/>
        <v>0</v>
      </c>
      <c r="F42" s="247">
        <f t="shared" si="4"/>
        <v>0</v>
      </c>
      <c r="G42" s="209"/>
      <c r="H42" s="123"/>
      <c r="I42" s="38"/>
      <c r="J42" s="35"/>
      <c r="K42" s="35"/>
      <c r="L42" s="35"/>
      <c r="M42" s="35"/>
      <c r="N42" s="35"/>
      <c r="O42" s="35"/>
      <c r="P42" s="35"/>
      <c r="Q42" s="35"/>
      <c r="R42" s="35"/>
    </row>
    <row r="43" spans="1:18" ht="12.75" outlineLevel="1">
      <c r="A43" s="59" t="str">
        <f>'Données sur les ventes'!B42</f>
        <v>h</v>
      </c>
      <c r="B43" s="62">
        <f>'Données sur les ventes'!D42</f>
        <v>0</v>
      </c>
      <c r="C43" s="100">
        <f>'Données sur les ventes'!G42</f>
        <v>0</v>
      </c>
      <c r="D43" s="112">
        <f>_xlfn.IFERROR('Coûts des produits emballés'!I47*B43,0)</f>
        <v>0</v>
      </c>
      <c r="E43" s="113">
        <f t="shared" si="5"/>
        <v>0</v>
      </c>
      <c r="F43" s="247">
        <f t="shared" si="4"/>
        <v>0</v>
      </c>
      <c r="G43" s="209"/>
      <c r="H43" s="123"/>
      <c r="I43" s="38"/>
      <c r="J43" s="35"/>
      <c r="K43" s="35"/>
      <c r="L43" s="35"/>
      <c r="M43" s="35"/>
      <c r="N43" s="35"/>
      <c r="O43" s="35"/>
      <c r="P43" s="35"/>
      <c r="Q43" s="35"/>
      <c r="R43" s="35"/>
    </row>
    <row r="44" spans="1:18" ht="12.75" outlineLevel="1">
      <c r="A44" s="59" t="str">
        <f>'Données sur les ventes'!B43</f>
        <v>i</v>
      </c>
      <c r="B44" s="62">
        <f>'Données sur les ventes'!D43</f>
        <v>0</v>
      </c>
      <c r="C44" s="100">
        <f>'Données sur les ventes'!G43</f>
        <v>0</v>
      </c>
      <c r="D44" s="112">
        <f>_xlfn.IFERROR('Coûts des produits emballés'!I48*B44,0)</f>
        <v>0</v>
      </c>
      <c r="E44" s="113">
        <f t="shared" si="5"/>
        <v>0</v>
      </c>
      <c r="F44" s="247">
        <f t="shared" si="4"/>
        <v>0</v>
      </c>
      <c r="G44" s="209"/>
      <c r="H44" s="123"/>
      <c r="I44" s="38"/>
      <c r="J44" s="35"/>
      <c r="K44" s="35"/>
      <c r="L44" s="35"/>
      <c r="M44" s="35"/>
      <c r="N44" s="35"/>
      <c r="O44" s="35"/>
      <c r="P44" s="35"/>
      <c r="Q44" s="35"/>
      <c r="R44" s="35"/>
    </row>
    <row r="45" spans="1:18" ht="12.75" outlineLevel="1">
      <c r="A45" s="59" t="str">
        <f>'Données sur les ventes'!B44</f>
        <v>j</v>
      </c>
      <c r="B45" s="62">
        <f>'Données sur les ventes'!D44</f>
        <v>0</v>
      </c>
      <c r="C45" s="100">
        <f>'Données sur les ventes'!G44</f>
        <v>0</v>
      </c>
      <c r="D45" s="112">
        <f>_xlfn.IFERROR('Coûts des produits emballés'!I49*B45,0)</f>
        <v>0</v>
      </c>
      <c r="E45" s="113">
        <f t="shared" si="5"/>
        <v>0</v>
      </c>
      <c r="F45" s="247">
        <f t="shared" si="4"/>
        <v>0</v>
      </c>
      <c r="G45" s="209"/>
      <c r="H45" s="123"/>
      <c r="I45" s="38"/>
      <c r="J45" s="35"/>
      <c r="K45" s="35"/>
      <c r="L45" s="35"/>
      <c r="M45" s="35"/>
      <c r="N45" s="35"/>
      <c r="O45" s="35"/>
      <c r="P45" s="35"/>
      <c r="Q45" s="35"/>
      <c r="R45" s="35"/>
    </row>
    <row r="46" spans="1:18" ht="12.75" outlineLevel="1">
      <c r="A46" s="59" t="str">
        <f>'Données sur les ventes'!B45</f>
        <v>k</v>
      </c>
      <c r="B46" s="62">
        <f>'Données sur les ventes'!D45</f>
        <v>0</v>
      </c>
      <c r="C46" s="100">
        <f>'Données sur les ventes'!G45</f>
        <v>0</v>
      </c>
      <c r="D46" s="112">
        <f>_xlfn.IFERROR('Coûts des produits emballés'!I50*B46,0)</f>
        <v>0</v>
      </c>
      <c r="E46" s="113">
        <f t="shared" si="5"/>
        <v>0</v>
      </c>
      <c r="F46" s="247">
        <f t="shared" si="4"/>
        <v>0</v>
      </c>
      <c r="G46" s="209"/>
      <c r="H46" s="123"/>
      <c r="I46" s="38"/>
      <c r="J46" s="35"/>
      <c r="K46" s="35"/>
      <c r="L46" s="35"/>
      <c r="M46" s="35"/>
      <c r="N46" s="35"/>
      <c r="O46" s="35"/>
      <c r="P46" s="35"/>
      <c r="Q46" s="35"/>
      <c r="R46" s="35"/>
    </row>
    <row r="47" spans="1:18" ht="12.75" outlineLevel="1">
      <c r="A47" s="59" t="str">
        <f>'Données sur les ventes'!B46</f>
        <v>l</v>
      </c>
      <c r="B47" s="62">
        <f>'Données sur les ventes'!D46</f>
        <v>0</v>
      </c>
      <c r="C47" s="100">
        <f>'Données sur les ventes'!G46</f>
        <v>0</v>
      </c>
      <c r="D47" s="112">
        <f>_xlfn.IFERROR('Coûts des produits emballés'!I51*B47,0)</f>
        <v>0</v>
      </c>
      <c r="E47" s="113">
        <f t="shared" si="5"/>
        <v>0</v>
      </c>
      <c r="F47" s="247">
        <f t="shared" si="4"/>
        <v>0</v>
      </c>
      <c r="G47" s="209"/>
      <c r="H47" s="123"/>
      <c r="I47" s="38"/>
      <c r="J47" s="35"/>
      <c r="K47" s="35"/>
      <c r="L47" s="35"/>
      <c r="M47" s="35"/>
      <c r="N47" s="35"/>
      <c r="O47" s="35"/>
      <c r="P47" s="35"/>
      <c r="Q47" s="35"/>
      <c r="R47" s="35"/>
    </row>
    <row r="48" spans="1:18" ht="12.75">
      <c r="A48" s="191" t="str">
        <f>'Données sur les ventes'!B47</f>
        <v>Recette 2, format 1</v>
      </c>
      <c r="B48" s="205">
        <f>SUM(B36:B47)</f>
        <v>0</v>
      </c>
      <c r="C48" s="206">
        <f>SUM(C36:C47)</f>
        <v>0</v>
      </c>
      <c r="D48" s="207">
        <f>_xlfn.IFERROR(SUM(D36:D47),0)</f>
        <v>0</v>
      </c>
      <c r="E48" s="207">
        <f>_xlfn.IFERROR(SUM(E36:E47),0)</f>
        <v>0</v>
      </c>
      <c r="F48" s="294"/>
      <c r="G48" s="209"/>
      <c r="H48" s="123"/>
      <c r="I48" s="38"/>
      <c r="J48" s="35"/>
      <c r="K48" s="35"/>
      <c r="L48" s="35"/>
      <c r="M48" s="35"/>
      <c r="N48" s="35"/>
      <c r="O48" s="35"/>
      <c r="P48" s="35"/>
      <c r="Q48" s="35"/>
      <c r="R48" s="35"/>
    </row>
    <row r="49" spans="1:18" ht="12.75" outlineLevel="1">
      <c r="A49" s="215" t="str">
        <f>'Données sur les ventes'!B48</f>
        <v>Recette 2, format 2</v>
      </c>
      <c r="B49" s="62"/>
      <c r="C49" s="100"/>
      <c r="D49" s="112"/>
      <c r="E49" s="113"/>
      <c r="F49" s="248"/>
      <c r="G49" s="209"/>
      <c r="H49" s="123"/>
      <c r="I49" s="38"/>
      <c r="J49" s="35"/>
      <c r="K49" s="35"/>
      <c r="L49" s="35"/>
      <c r="M49" s="35"/>
      <c r="N49" s="35"/>
      <c r="O49" s="35"/>
      <c r="P49" s="35"/>
      <c r="Q49" s="35"/>
      <c r="R49" s="35"/>
    </row>
    <row r="50" spans="1:18" ht="12.75" outlineLevel="1">
      <c r="A50" s="59" t="str">
        <f>'Données sur les ventes'!B49</f>
        <v>a</v>
      </c>
      <c r="B50" s="62">
        <f>'Données sur les ventes'!D49</f>
        <v>0</v>
      </c>
      <c r="C50" s="100">
        <f>'Données sur les ventes'!G49</f>
        <v>0</v>
      </c>
      <c r="D50" s="112">
        <f>_xlfn.IFERROR(B50*'Coûts des produits emballés'!I54,0)</f>
        <v>0</v>
      </c>
      <c r="E50" s="113">
        <f>C50-D50</f>
        <v>0</v>
      </c>
      <c r="F50" s="247">
        <f aca="true" t="shared" si="6" ref="F50:F61">_xlfn.IFERROR(E50/C50,0)</f>
        <v>0</v>
      </c>
      <c r="G50" s="209"/>
      <c r="H50" s="123"/>
      <c r="I50" s="38"/>
      <c r="J50" s="35"/>
      <c r="K50" s="35"/>
      <c r="L50" s="35"/>
      <c r="M50" s="35"/>
      <c r="N50" s="35"/>
      <c r="O50" s="35"/>
      <c r="P50" s="35"/>
      <c r="Q50" s="35"/>
      <c r="R50" s="35"/>
    </row>
    <row r="51" spans="1:18" ht="12.75" outlineLevel="1">
      <c r="A51" s="59" t="str">
        <f>'Données sur les ventes'!B50</f>
        <v>b</v>
      </c>
      <c r="B51" s="62">
        <f>'Données sur les ventes'!D50</f>
        <v>0</v>
      </c>
      <c r="C51" s="100">
        <f>'Données sur les ventes'!G50</f>
        <v>0</v>
      </c>
      <c r="D51" s="112">
        <f>_xlfn.IFERROR(B51*'Coûts des produits emballés'!I55,0)</f>
        <v>0</v>
      </c>
      <c r="E51" s="113">
        <f aca="true" t="shared" si="7" ref="E51:E61">C51-D51</f>
        <v>0</v>
      </c>
      <c r="F51" s="247">
        <f t="shared" si="6"/>
        <v>0</v>
      </c>
      <c r="G51" s="209"/>
      <c r="H51" s="123"/>
      <c r="I51" s="38"/>
      <c r="J51" s="35"/>
      <c r="K51" s="35"/>
      <c r="L51" s="35"/>
      <c r="M51" s="35"/>
      <c r="N51" s="35"/>
      <c r="O51" s="35"/>
      <c r="P51" s="35"/>
      <c r="Q51" s="35"/>
      <c r="R51" s="35"/>
    </row>
    <row r="52" spans="1:18" ht="12.75" outlineLevel="1">
      <c r="A52" s="59" t="str">
        <f>'Données sur les ventes'!B51</f>
        <v>c</v>
      </c>
      <c r="B52" s="62">
        <f>'Données sur les ventes'!D51</f>
        <v>0</v>
      </c>
      <c r="C52" s="100">
        <f>'Données sur les ventes'!G51</f>
        <v>0</v>
      </c>
      <c r="D52" s="112">
        <f>_xlfn.IFERROR(B52*'Coûts des produits emballés'!I56,0)</f>
        <v>0</v>
      </c>
      <c r="E52" s="113">
        <f t="shared" si="7"/>
        <v>0</v>
      </c>
      <c r="F52" s="247">
        <f t="shared" si="6"/>
        <v>0</v>
      </c>
      <c r="G52" s="209"/>
      <c r="H52" s="123"/>
      <c r="I52" s="38"/>
      <c r="J52" s="35"/>
      <c r="K52" s="35"/>
      <c r="L52" s="35"/>
      <c r="M52" s="35"/>
      <c r="N52" s="35"/>
      <c r="O52" s="35"/>
      <c r="P52" s="35"/>
      <c r="Q52" s="35"/>
      <c r="R52" s="35"/>
    </row>
    <row r="53" spans="1:18" ht="12.75" outlineLevel="1">
      <c r="A53" s="59" t="str">
        <f>'Données sur les ventes'!B52</f>
        <v>d</v>
      </c>
      <c r="B53" s="62">
        <f>'Données sur les ventes'!D52</f>
        <v>0</v>
      </c>
      <c r="C53" s="100">
        <f>'Données sur les ventes'!G52</f>
        <v>0</v>
      </c>
      <c r="D53" s="112">
        <f>_xlfn.IFERROR(B53*'Coûts des produits emballés'!I57,0)</f>
        <v>0</v>
      </c>
      <c r="E53" s="113">
        <f t="shared" si="7"/>
        <v>0</v>
      </c>
      <c r="F53" s="247">
        <f t="shared" si="6"/>
        <v>0</v>
      </c>
      <c r="G53" s="209"/>
      <c r="H53" s="123"/>
      <c r="I53" s="38"/>
      <c r="J53" s="35"/>
      <c r="K53" s="35"/>
      <c r="L53" s="35"/>
      <c r="M53" s="35"/>
      <c r="N53" s="35"/>
      <c r="O53" s="35"/>
      <c r="P53" s="35"/>
      <c r="Q53" s="35"/>
      <c r="R53" s="35"/>
    </row>
    <row r="54" spans="1:18" ht="12.75" outlineLevel="1">
      <c r="A54" s="59" t="str">
        <f>'Données sur les ventes'!B53</f>
        <v>e</v>
      </c>
      <c r="B54" s="62">
        <f>'Données sur les ventes'!D53</f>
        <v>0</v>
      </c>
      <c r="C54" s="100">
        <f>'Données sur les ventes'!G53</f>
        <v>0</v>
      </c>
      <c r="D54" s="112">
        <f>_xlfn.IFERROR(B54*'Coûts des produits emballés'!I58,0)</f>
        <v>0</v>
      </c>
      <c r="E54" s="113">
        <f t="shared" si="7"/>
        <v>0</v>
      </c>
      <c r="F54" s="247">
        <f t="shared" si="6"/>
        <v>0</v>
      </c>
      <c r="G54" s="209"/>
      <c r="H54" s="123"/>
      <c r="I54" s="38"/>
      <c r="J54" s="35"/>
      <c r="K54" s="35"/>
      <c r="L54" s="35"/>
      <c r="M54" s="35"/>
      <c r="N54" s="35"/>
      <c r="O54" s="35"/>
      <c r="P54" s="35"/>
      <c r="Q54" s="35"/>
      <c r="R54" s="35"/>
    </row>
    <row r="55" spans="1:18" ht="12.75" outlineLevel="1">
      <c r="A55" s="59" t="str">
        <f>'Données sur les ventes'!B54</f>
        <v>f</v>
      </c>
      <c r="B55" s="62">
        <f>'Données sur les ventes'!D54</f>
        <v>0</v>
      </c>
      <c r="C55" s="100">
        <f>'Données sur les ventes'!G54</f>
        <v>0</v>
      </c>
      <c r="D55" s="112">
        <f>_xlfn.IFERROR(B55*'Coûts des produits emballés'!I59,0)</f>
        <v>0</v>
      </c>
      <c r="E55" s="113">
        <f t="shared" si="7"/>
        <v>0</v>
      </c>
      <c r="F55" s="247">
        <f t="shared" si="6"/>
        <v>0</v>
      </c>
      <c r="G55" s="209"/>
      <c r="H55" s="123"/>
      <c r="I55" s="38"/>
      <c r="J55" s="35"/>
      <c r="K55" s="35"/>
      <c r="L55" s="35"/>
      <c r="M55" s="35"/>
      <c r="N55" s="35"/>
      <c r="O55" s="35"/>
      <c r="P55" s="35"/>
      <c r="Q55" s="35"/>
      <c r="R55" s="35"/>
    </row>
    <row r="56" spans="1:18" ht="12.75" outlineLevel="1">
      <c r="A56" s="59" t="str">
        <f>'Données sur les ventes'!B55</f>
        <v>g</v>
      </c>
      <c r="B56" s="62">
        <f>'Données sur les ventes'!D55</f>
        <v>0</v>
      </c>
      <c r="C56" s="100">
        <f>'Données sur les ventes'!G55</f>
        <v>0</v>
      </c>
      <c r="D56" s="112">
        <f>_xlfn.IFERROR(B56*'Coûts des produits emballés'!I60,0)</f>
        <v>0</v>
      </c>
      <c r="E56" s="113">
        <f t="shared" si="7"/>
        <v>0</v>
      </c>
      <c r="F56" s="247">
        <f t="shared" si="6"/>
        <v>0</v>
      </c>
      <c r="G56" s="209"/>
      <c r="H56" s="123"/>
      <c r="I56" s="38"/>
      <c r="J56" s="35"/>
      <c r="K56" s="35"/>
      <c r="L56" s="35"/>
      <c r="M56" s="35"/>
      <c r="N56" s="35"/>
      <c r="O56" s="35"/>
      <c r="P56" s="35"/>
      <c r="Q56" s="35"/>
      <c r="R56" s="35"/>
    </row>
    <row r="57" spans="1:18" ht="12.75" outlineLevel="1">
      <c r="A57" s="59" t="str">
        <f>'Données sur les ventes'!B56</f>
        <v>h</v>
      </c>
      <c r="B57" s="62">
        <f>'Données sur les ventes'!D56</f>
        <v>0</v>
      </c>
      <c r="C57" s="100">
        <f>'Données sur les ventes'!G56</f>
        <v>0</v>
      </c>
      <c r="D57" s="112">
        <f>_xlfn.IFERROR(B57*'Coûts des produits emballés'!I61,0)</f>
        <v>0</v>
      </c>
      <c r="E57" s="113">
        <f t="shared" si="7"/>
        <v>0</v>
      </c>
      <c r="F57" s="247">
        <f t="shared" si="6"/>
        <v>0</v>
      </c>
      <c r="G57" s="209"/>
      <c r="H57" s="123"/>
      <c r="I57" s="38"/>
      <c r="J57" s="35"/>
      <c r="K57" s="35"/>
      <c r="L57" s="35"/>
      <c r="M57" s="35"/>
      <c r="N57" s="35"/>
      <c r="O57" s="35"/>
      <c r="P57" s="35"/>
      <c r="Q57" s="35"/>
      <c r="R57" s="35"/>
    </row>
    <row r="58" spans="1:18" ht="12.75" outlineLevel="1">
      <c r="A58" s="59" t="str">
        <f>'Données sur les ventes'!B57</f>
        <v>i</v>
      </c>
      <c r="B58" s="62">
        <f>'Données sur les ventes'!D57</f>
        <v>0</v>
      </c>
      <c r="C58" s="100">
        <f>'Données sur les ventes'!G57</f>
        <v>0</v>
      </c>
      <c r="D58" s="112">
        <f>_xlfn.IFERROR(B58*'Coûts des produits emballés'!I62,0)</f>
        <v>0</v>
      </c>
      <c r="E58" s="113">
        <f t="shared" si="7"/>
        <v>0</v>
      </c>
      <c r="F58" s="247">
        <f t="shared" si="6"/>
        <v>0</v>
      </c>
      <c r="G58" s="209"/>
      <c r="H58" s="123"/>
      <c r="I58" s="38"/>
      <c r="J58" s="35"/>
      <c r="K58" s="35"/>
      <c r="L58" s="35"/>
      <c r="M58" s="35"/>
      <c r="N58" s="35"/>
      <c r="O58" s="35"/>
      <c r="P58" s="35"/>
      <c r="Q58" s="35"/>
      <c r="R58" s="35"/>
    </row>
    <row r="59" spans="1:18" ht="12.75" outlineLevel="1">
      <c r="A59" s="59" t="str">
        <f>'Données sur les ventes'!B58</f>
        <v>j</v>
      </c>
      <c r="B59" s="62">
        <f>'Données sur les ventes'!D58</f>
        <v>0</v>
      </c>
      <c r="C59" s="100">
        <f>'Données sur les ventes'!G58</f>
        <v>0</v>
      </c>
      <c r="D59" s="112">
        <f>_xlfn.IFERROR(B59*'Coûts des produits emballés'!I63,0)</f>
        <v>0</v>
      </c>
      <c r="E59" s="113">
        <f t="shared" si="7"/>
        <v>0</v>
      </c>
      <c r="F59" s="247">
        <f t="shared" si="6"/>
        <v>0</v>
      </c>
      <c r="G59" s="209"/>
      <c r="H59" s="123"/>
      <c r="I59" s="38"/>
      <c r="J59" s="35"/>
      <c r="K59" s="35"/>
      <c r="L59" s="35"/>
      <c r="M59" s="35"/>
      <c r="N59" s="35"/>
      <c r="O59" s="35"/>
      <c r="P59" s="35"/>
      <c r="Q59" s="35"/>
      <c r="R59" s="35"/>
    </row>
    <row r="60" spans="1:18" ht="12.75" outlineLevel="1">
      <c r="A60" s="59" t="str">
        <f>'Données sur les ventes'!B59</f>
        <v>k</v>
      </c>
      <c r="B60" s="62">
        <f>'Données sur les ventes'!D59</f>
        <v>0</v>
      </c>
      <c r="C60" s="100">
        <f>'Données sur les ventes'!G59</f>
        <v>0</v>
      </c>
      <c r="D60" s="112">
        <f>_xlfn.IFERROR(B60*'Coûts des produits emballés'!I64,0)</f>
        <v>0</v>
      </c>
      <c r="E60" s="113">
        <f t="shared" si="7"/>
        <v>0</v>
      </c>
      <c r="F60" s="247">
        <f t="shared" si="6"/>
        <v>0</v>
      </c>
      <c r="G60" s="209"/>
      <c r="H60" s="123"/>
      <c r="I60" s="38"/>
      <c r="J60" s="35"/>
      <c r="K60" s="35"/>
      <c r="L60" s="35"/>
      <c r="M60" s="35"/>
      <c r="N60" s="35"/>
      <c r="O60" s="35"/>
      <c r="P60" s="35"/>
      <c r="Q60" s="35"/>
      <c r="R60" s="35"/>
    </row>
    <row r="61" spans="1:18" ht="12.75" outlineLevel="1">
      <c r="A61" s="59" t="str">
        <f>'Données sur les ventes'!B60</f>
        <v>l</v>
      </c>
      <c r="B61" s="62">
        <f>'Données sur les ventes'!D60</f>
        <v>0</v>
      </c>
      <c r="C61" s="100">
        <f>'Données sur les ventes'!G60</f>
        <v>0</v>
      </c>
      <c r="D61" s="112">
        <f>_xlfn.IFERROR(B61*'Coûts des produits emballés'!I65,0)</f>
        <v>0</v>
      </c>
      <c r="E61" s="113">
        <f t="shared" si="7"/>
        <v>0</v>
      </c>
      <c r="F61" s="247">
        <f t="shared" si="6"/>
        <v>0</v>
      </c>
      <c r="G61" s="209"/>
      <c r="H61" s="123"/>
      <c r="I61" s="38"/>
      <c r="J61" s="35"/>
      <c r="K61" s="35"/>
      <c r="L61" s="35"/>
      <c r="M61" s="35"/>
      <c r="N61" s="35"/>
      <c r="O61" s="35"/>
      <c r="P61" s="35"/>
      <c r="Q61" s="35"/>
      <c r="R61" s="35"/>
    </row>
    <row r="62" spans="1:18" ht="12.75">
      <c r="A62" s="191" t="str">
        <f>'Données sur les ventes'!B61</f>
        <v>Recette 2, format 2</v>
      </c>
      <c r="B62" s="205">
        <f>SUM(B50:B61)</f>
        <v>0</v>
      </c>
      <c r="C62" s="206">
        <f>SUM(C50:C61)</f>
        <v>0</v>
      </c>
      <c r="D62" s="207">
        <f>_xlfn.IFERROR(SUM(D50:D61),0)</f>
        <v>0</v>
      </c>
      <c r="E62" s="207">
        <f>_xlfn.IFERROR(SUM(E50:E61),0)</f>
        <v>0</v>
      </c>
      <c r="F62" s="294"/>
      <c r="G62" s="209"/>
      <c r="H62" s="123"/>
      <c r="I62" s="38"/>
      <c r="J62" s="35"/>
      <c r="K62" s="35"/>
      <c r="L62" s="35"/>
      <c r="M62" s="35"/>
      <c r="N62" s="35"/>
      <c r="O62" s="35"/>
      <c r="P62" s="35"/>
      <c r="Q62" s="35"/>
      <c r="R62" s="35"/>
    </row>
    <row r="63" spans="1:18" ht="12.75" outlineLevel="1">
      <c r="A63" s="215" t="str">
        <f>'Données sur les ventes'!B62</f>
        <v>Recette 3, format 1</v>
      </c>
      <c r="B63" s="62"/>
      <c r="C63" s="100"/>
      <c r="D63" s="112"/>
      <c r="E63" s="113"/>
      <c r="F63" s="248"/>
      <c r="G63" s="209"/>
      <c r="H63" s="123"/>
      <c r="I63" s="38"/>
      <c r="J63" s="35"/>
      <c r="K63" s="35"/>
      <c r="L63" s="35"/>
      <c r="M63" s="35"/>
      <c r="N63" s="35"/>
      <c r="O63" s="35"/>
      <c r="P63" s="35"/>
      <c r="Q63" s="35"/>
      <c r="R63" s="35"/>
    </row>
    <row r="64" spans="1:18" ht="12.75" outlineLevel="1">
      <c r="A64" s="59" t="str">
        <f>'Données sur les ventes'!B63</f>
        <v>a</v>
      </c>
      <c r="B64" s="62">
        <f>'Données sur les ventes'!D63</f>
        <v>0</v>
      </c>
      <c r="C64" s="100">
        <f>'Données sur les ventes'!G63</f>
        <v>0</v>
      </c>
      <c r="D64" s="112">
        <f>_xlfn.IFERROR(B64*'Coûts des produits emballés'!I72,0)</f>
        <v>0</v>
      </c>
      <c r="E64" s="113">
        <f>C64-D64</f>
        <v>0</v>
      </c>
      <c r="F64" s="247">
        <f aca="true" t="shared" si="8" ref="F64:F75">_xlfn.IFERROR(E64/C64,0)</f>
        <v>0</v>
      </c>
      <c r="G64" s="209"/>
      <c r="H64" s="123"/>
      <c r="I64" s="38"/>
      <c r="J64" s="35"/>
      <c r="K64" s="35"/>
      <c r="L64" s="35"/>
      <c r="M64" s="35"/>
      <c r="N64" s="35"/>
      <c r="O64" s="35"/>
      <c r="P64" s="35"/>
      <c r="Q64" s="35"/>
      <c r="R64" s="35"/>
    </row>
    <row r="65" spans="1:18" ht="12.75" outlineLevel="1">
      <c r="A65" s="59" t="str">
        <f>'Données sur les ventes'!B64</f>
        <v>b</v>
      </c>
      <c r="B65" s="62">
        <f>'Données sur les ventes'!D64</f>
        <v>0</v>
      </c>
      <c r="C65" s="100">
        <f>'Données sur les ventes'!G64</f>
        <v>0</v>
      </c>
      <c r="D65" s="112">
        <f>_xlfn.IFERROR(B65*'Coûts des produits emballés'!I73,0)</f>
        <v>0</v>
      </c>
      <c r="E65" s="113">
        <f aca="true" t="shared" si="9" ref="E65:E75">C65-D65</f>
        <v>0</v>
      </c>
      <c r="F65" s="247">
        <f t="shared" si="8"/>
        <v>0</v>
      </c>
      <c r="G65" s="209"/>
      <c r="H65" s="123"/>
      <c r="I65" s="38"/>
      <c r="J65" s="35"/>
      <c r="K65" s="35"/>
      <c r="L65" s="35"/>
      <c r="M65" s="35"/>
      <c r="N65" s="35"/>
      <c r="O65" s="35"/>
      <c r="P65" s="35"/>
      <c r="Q65" s="35"/>
      <c r="R65" s="35"/>
    </row>
    <row r="66" spans="1:18" ht="12.75" outlineLevel="1">
      <c r="A66" s="59" t="str">
        <f>'Données sur les ventes'!B65</f>
        <v>c</v>
      </c>
      <c r="B66" s="62">
        <f>'Données sur les ventes'!D65</f>
        <v>0</v>
      </c>
      <c r="C66" s="100">
        <f>'Données sur les ventes'!G65</f>
        <v>0</v>
      </c>
      <c r="D66" s="112">
        <f>_xlfn.IFERROR(B66*'Coûts des produits emballés'!I74,0)</f>
        <v>0</v>
      </c>
      <c r="E66" s="113">
        <f t="shared" si="9"/>
        <v>0</v>
      </c>
      <c r="F66" s="247">
        <f t="shared" si="8"/>
        <v>0</v>
      </c>
      <c r="G66" s="209"/>
      <c r="H66" s="123"/>
      <c r="I66" s="38"/>
      <c r="J66" s="35"/>
      <c r="K66" s="35"/>
      <c r="L66" s="35"/>
      <c r="M66" s="35"/>
      <c r="N66" s="35"/>
      <c r="O66" s="35"/>
      <c r="P66" s="35"/>
      <c r="Q66" s="35"/>
      <c r="R66" s="35"/>
    </row>
    <row r="67" spans="1:18" ht="12.75" outlineLevel="1">
      <c r="A67" s="59" t="str">
        <f>'Données sur les ventes'!B66</f>
        <v>d</v>
      </c>
      <c r="B67" s="62">
        <f>'Données sur les ventes'!D66</f>
        <v>0</v>
      </c>
      <c r="C67" s="100">
        <f>'Données sur les ventes'!G66</f>
        <v>0</v>
      </c>
      <c r="D67" s="112">
        <f>_xlfn.IFERROR(B67*'Coûts des produits emballés'!I75,0)</f>
        <v>0</v>
      </c>
      <c r="E67" s="113">
        <f t="shared" si="9"/>
        <v>0</v>
      </c>
      <c r="F67" s="247">
        <f t="shared" si="8"/>
        <v>0</v>
      </c>
      <c r="G67" s="209"/>
      <c r="H67" s="123"/>
      <c r="I67" s="38"/>
      <c r="J67" s="35"/>
      <c r="K67" s="35"/>
      <c r="L67" s="35"/>
      <c r="M67" s="35"/>
      <c r="N67" s="35"/>
      <c r="O67" s="35"/>
      <c r="P67" s="35"/>
      <c r="Q67" s="35"/>
      <c r="R67" s="35"/>
    </row>
    <row r="68" spans="1:18" ht="12.75" outlineLevel="1">
      <c r="A68" s="59" t="str">
        <f>'Données sur les ventes'!B67</f>
        <v>e</v>
      </c>
      <c r="B68" s="62">
        <f>'Données sur les ventes'!D67</f>
        <v>0</v>
      </c>
      <c r="C68" s="100">
        <f>'Données sur les ventes'!G67</f>
        <v>0</v>
      </c>
      <c r="D68" s="112">
        <f>_xlfn.IFERROR(B68*'Coûts des produits emballés'!I76,0)</f>
        <v>0</v>
      </c>
      <c r="E68" s="113">
        <f t="shared" si="9"/>
        <v>0</v>
      </c>
      <c r="F68" s="247">
        <f t="shared" si="8"/>
        <v>0</v>
      </c>
      <c r="G68" s="209"/>
      <c r="H68" s="123"/>
      <c r="I68" s="38"/>
      <c r="J68" s="35"/>
      <c r="K68" s="35"/>
      <c r="L68" s="35"/>
      <c r="M68" s="35"/>
      <c r="N68" s="35"/>
      <c r="O68" s="35"/>
      <c r="P68" s="35"/>
      <c r="Q68" s="35"/>
      <c r="R68" s="35"/>
    </row>
    <row r="69" spans="1:18" ht="12.75" outlineLevel="1">
      <c r="A69" s="59" t="str">
        <f>'Données sur les ventes'!B68</f>
        <v>f</v>
      </c>
      <c r="B69" s="62">
        <f>'Données sur les ventes'!D68</f>
        <v>0</v>
      </c>
      <c r="C69" s="100">
        <f>'Données sur les ventes'!G68</f>
        <v>0</v>
      </c>
      <c r="D69" s="112">
        <f>_xlfn.IFERROR(B69*'Coûts des produits emballés'!I77,0)</f>
        <v>0</v>
      </c>
      <c r="E69" s="113">
        <f t="shared" si="9"/>
        <v>0</v>
      </c>
      <c r="F69" s="247">
        <f t="shared" si="8"/>
        <v>0</v>
      </c>
      <c r="G69" s="209"/>
      <c r="H69" s="123"/>
      <c r="I69" s="38"/>
      <c r="J69" s="35"/>
      <c r="K69" s="35"/>
      <c r="L69" s="35"/>
      <c r="M69" s="35"/>
      <c r="N69" s="35"/>
      <c r="O69" s="35"/>
      <c r="P69" s="35"/>
      <c r="Q69" s="35"/>
      <c r="R69" s="35"/>
    </row>
    <row r="70" spans="1:18" ht="12.75" outlineLevel="1">
      <c r="A70" s="59" t="str">
        <f>'Données sur les ventes'!B69</f>
        <v>g</v>
      </c>
      <c r="B70" s="62">
        <f>'Données sur les ventes'!D69</f>
        <v>0</v>
      </c>
      <c r="C70" s="100">
        <f>'Données sur les ventes'!G69</f>
        <v>0</v>
      </c>
      <c r="D70" s="112">
        <f>_xlfn.IFERROR(B70*'Coûts des produits emballés'!I78,0)</f>
        <v>0</v>
      </c>
      <c r="E70" s="113">
        <f t="shared" si="9"/>
        <v>0</v>
      </c>
      <c r="F70" s="247">
        <f t="shared" si="8"/>
        <v>0</v>
      </c>
      <c r="G70" s="209"/>
      <c r="H70" s="123"/>
      <c r="I70" s="38"/>
      <c r="J70" s="35"/>
      <c r="K70" s="35"/>
      <c r="L70" s="35"/>
      <c r="M70" s="35"/>
      <c r="N70" s="35"/>
      <c r="O70" s="35"/>
      <c r="P70" s="35"/>
      <c r="Q70" s="35"/>
      <c r="R70" s="35"/>
    </row>
    <row r="71" spans="1:18" ht="12.75" outlineLevel="1">
      <c r="A71" s="59" t="str">
        <f>'Données sur les ventes'!B70</f>
        <v>h</v>
      </c>
      <c r="B71" s="62">
        <f>'Données sur les ventes'!D70</f>
        <v>0</v>
      </c>
      <c r="C71" s="100">
        <f>'Données sur les ventes'!G70</f>
        <v>0</v>
      </c>
      <c r="D71" s="112">
        <f>_xlfn.IFERROR(B71*'Coûts des produits emballés'!I79,0)</f>
        <v>0</v>
      </c>
      <c r="E71" s="113">
        <f t="shared" si="9"/>
        <v>0</v>
      </c>
      <c r="F71" s="247">
        <f t="shared" si="8"/>
        <v>0</v>
      </c>
      <c r="G71" s="209"/>
      <c r="H71" s="123"/>
      <c r="I71" s="38"/>
      <c r="J71" s="35"/>
      <c r="K71" s="35"/>
      <c r="L71" s="35"/>
      <c r="M71" s="35"/>
      <c r="N71" s="35"/>
      <c r="O71" s="35"/>
      <c r="P71" s="35"/>
      <c r="Q71" s="35"/>
      <c r="R71" s="35"/>
    </row>
    <row r="72" spans="1:18" ht="12.75" outlineLevel="1">
      <c r="A72" s="59" t="str">
        <f>'Données sur les ventes'!B71</f>
        <v>i</v>
      </c>
      <c r="B72" s="62">
        <f>'Données sur les ventes'!D71</f>
        <v>0</v>
      </c>
      <c r="C72" s="100">
        <f>'Données sur les ventes'!G71</f>
        <v>0</v>
      </c>
      <c r="D72" s="112">
        <f>_xlfn.IFERROR(B72*'Coûts des produits emballés'!I80,0)</f>
        <v>0</v>
      </c>
      <c r="E72" s="113">
        <f t="shared" si="9"/>
        <v>0</v>
      </c>
      <c r="F72" s="247">
        <f t="shared" si="8"/>
        <v>0</v>
      </c>
      <c r="G72" s="209"/>
      <c r="H72" s="123"/>
      <c r="I72" s="38"/>
      <c r="J72" s="35"/>
      <c r="K72" s="35"/>
      <c r="L72" s="35"/>
      <c r="M72" s="35"/>
      <c r="N72" s="35"/>
      <c r="O72" s="35"/>
      <c r="P72" s="35"/>
      <c r="Q72" s="35"/>
      <c r="R72" s="35"/>
    </row>
    <row r="73" spans="1:18" ht="12.75" outlineLevel="1">
      <c r="A73" s="59" t="str">
        <f>'Données sur les ventes'!B72</f>
        <v>j</v>
      </c>
      <c r="B73" s="62">
        <f>'Données sur les ventes'!D72</f>
        <v>0</v>
      </c>
      <c r="C73" s="100">
        <f>'Données sur les ventes'!G72</f>
        <v>0</v>
      </c>
      <c r="D73" s="112">
        <f>_xlfn.IFERROR(B73*'Coûts des produits emballés'!I81,0)</f>
        <v>0</v>
      </c>
      <c r="E73" s="113">
        <f t="shared" si="9"/>
        <v>0</v>
      </c>
      <c r="F73" s="247">
        <f t="shared" si="8"/>
        <v>0</v>
      </c>
      <c r="G73" s="209"/>
      <c r="H73" s="123"/>
      <c r="I73" s="38"/>
      <c r="J73" s="35"/>
      <c r="K73" s="35"/>
      <c r="L73" s="35"/>
      <c r="M73" s="35"/>
      <c r="N73" s="35"/>
      <c r="O73" s="35"/>
      <c r="P73" s="35"/>
      <c r="Q73" s="35"/>
      <c r="R73" s="35"/>
    </row>
    <row r="74" spans="1:18" ht="12.75" outlineLevel="1">
      <c r="A74" s="59" t="str">
        <f>'Données sur les ventes'!B73</f>
        <v>k</v>
      </c>
      <c r="B74" s="62">
        <f>'Données sur les ventes'!D73</f>
        <v>0</v>
      </c>
      <c r="C74" s="100">
        <f>'Données sur les ventes'!G73</f>
        <v>0</v>
      </c>
      <c r="D74" s="112">
        <f>_xlfn.IFERROR(B74*'Coûts des produits emballés'!I82,0)</f>
        <v>0</v>
      </c>
      <c r="E74" s="113">
        <f t="shared" si="9"/>
        <v>0</v>
      </c>
      <c r="F74" s="247">
        <f t="shared" si="8"/>
        <v>0</v>
      </c>
      <c r="G74" s="209"/>
      <c r="H74" s="123"/>
      <c r="I74" s="38"/>
      <c r="J74" s="35"/>
      <c r="K74" s="35"/>
      <c r="L74" s="35"/>
      <c r="M74" s="35"/>
      <c r="N74" s="35"/>
      <c r="O74" s="35"/>
      <c r="P74" s="35"/>
      <c r="Q74" s="35"/>
      <c r="R74" s="35"/>
    </row>
    <row r="75" spans="1:18" ht="12.75" outlineLevel="1">
      <c r="A75" s="59" t="str">
        <f>'Données sur les ventes'!B74</f>
        <v>l</v>
      </c>
      <c r="B75" s="62">
        <f>'Données sur les ventes'!D74</f>
        <v>0</v>
      </c>
      <c r="C75" s="100">
        <f>'Données sur les ventes'!G74</f>
        <v>0</v>
      </c>
      <c r="D75" s="112">
        <f>_xlfn.IFERROR(B75*'Coûts des produits emballés'!I83,0)</f>
        <v>0</v>
      </c>
      <c r="E75" s="113">
        <f t="shared" si="9"/>
        <v>0</v>
      </c>
      <c r="F75" s="247">
        <f t="shared" si="8"/>
        <v>0</v>
      </c>
      <c r="G75" s="209"/>
      <c r="H75" s="123"/>
      <c r="I75" s="38"/>
      <c r="J75" s="35"/>
      <c r="K75" s="35"/>
      <c r="L75" s="35"/>
      <c r="M75" s="35"/>
      <c r="N75" s="35"/>
      <c r="O75" s="35"/>
      <c r="P75" s="35"/>
      <c r="Q75" s="35"/>
      <c r="R75" s="35"/>
    </row>
    <row r="76" spans="1:18" s="126" customFormat="1" ht="12.75">
      <c r="A76" s="191" t="str">
        <f>'Données sur les ventes'!B75</f>
        <v>Recette 3, format 1</v>
      </c>
      <c r="B76" s="205">
        <f>SUM(B64:B75)</f>
        <v>0</v>
      </c>
      <c r="C76" s="206">
        <f>SUM(C64:C75)</f>
        <v>0</v>
      </c>
      <c r="D76" s="207">
        <f>_xlfn.IFERROR(SUM(D64:D75),0)</f>
        <v>0</v>
      </c>
      <c r="E76" s="207">
        <f>_xlfn.IFERROR(SUM(E64:E75),0)</f>
        <v>0</v>
      </c>
      <c r="F76" s="295"/>
      <c r="G76" s="222"/>
      <c r="H76" s="223"/>
      <c r="I76" s="97"/>
      <c r="J76" s="97"/>
      <c r="K76" s="124"/>
      <c r="L76" s="124"/>
      <c r="M76" s="124"/>
      <c r="N76" s="124"/>
      <c r="O76" s="124"/>
      <c r="P76" s="124"/>
      <c r="Q76" s="124"/>
      <c r="R76" s="124"/>
    </row>
    <row r="77" spans="1:18" ht="12.75" outlineLevel="1">
      <c r="A77" s="215" t="str">
        <f>'Données sur les ventes'!B76</f>
        <v>Recette 3, format 2</v>
      </c>
      <c r="B77" s="62"/>
      <c r="C77" s="100"/>
      <c r="D77" s="112"/>
      <c r="E77" s="113"/>
      <c r="F77" s="248"/>
      <c r="G77" s="209"/>
      <c r="H77" s="123"/>
      <c r="I77" s="38"/>
      <c r="J77" s="35"/>
      <c r="K77" s="35"/>
      <c r="L77" s="35"/>
      <c r="M77" s="35"/>
      <c r="N77" s="35"/>
      <c r="O77" s="35"/>
      <c r="P77" s="35"/>
      <c r="Q77" s="35"/>
      <c r="R77" s="35"/>
    </row>
    <row r="78" spans="1:18" ht="12.75" outlineLevel="1">
      <c r="A78" s="59" t="str">
        <f>'Données sur les ventes'!B77</f>
        <v>a</v>
      </c>
      <c r="B78" s="62">
        <f>'Données sur les ventes'!D77</f>
        <v>0</v>
      </c>
      <c r="C78" s="100">
        <f>'Données sur les ventes'!G77</f>
        <v>0</v>
      </c>
      <c r="D78" s="112">
        <f>_xlfn.IFERROR(B78*'Coûts des produits emballés'!I86,0)</f>
        <v>0</v>
      </c>
      <c r="E78" s="113">
        <f>C78-D78</f>
        <v>0</v>
      </c>
      <c r="F78" s="247">
        <f aca="true" t="shared" si="10" ref="F78:F89">_xlfn.IFERROR(E78/C78,0)</f>
        <v>0</v>
      </c>
      <c r="G78" s="209"/>
      <c r="H78" s="123"/>
      <c r="I78" s="38"/>
      <c r="J78" s="35"/>
      <c r="K78" s="35"/>
      <c r="L78" s="35"/>
      <c r="M78" s="35"/>
      <c r="N78" s="35"/>
      <c r="O78" s="35"/>
      <c r="P78" s="35"/>
      <c r="Q78" s="35"/>
      <c r="R78" s="35"/>
    </row>
    <row r="79" spans="1:18" ht="12.75" outlineLevel="1">
      <c r="A79" s="59" t="str">
        <f>'Données sur les ventes'!B78</f>
        <v>b</v>
      </c>
      <c r="B79" s="62">
        <f>'Données sur les ventes'!D78</f>
        <v>0</v>
      </c>
      <c r="C79" s="100">
        <f>'Données sur les ventes'!G78</f>
        <v>0</v>
      </c>
      <c r="D79" s="112">
        <f>_xlfn.IFERROR(B79*'Coûts des produits emballés'!I87,0)</f>
        <v>0</v>
      </c>
      <c r="E79" s="113">
        <f aca="true" t="shared" si="11" ref="E79:E89">C79-D79</f>
        <v>0</v>
      </c>
      <c r="F79" s="247">
        <f t="shared" si="10"/>
        <v>0</v>
      </c>
      <c r="G79" s="209"/>
      <c r="H79" s="123"/>
      <c r="I79" s="38"/>
      <c r="J79" s="35"/>
      <c r="K79" s="35"/>
      <c r="L79" s="35"/>
      <c r="M79" s="35"/>
      <c r="N79" s="35"/>
      <c r="O79" s="35"/>
      <c r="P79" s="35"/>
      <c r="Q79" s="35"/>
      <c r="R79" s="35"/>
    </row>
    <row r="80" spans="1:18" ht="12.75" outlineLevel="1">
      <c r="A80" s="59" t="str">
        <f>'Données sur les ventes'!B79</f>
        <v>c</v>
      </c>
      <c r="B80" s="62">
        <f>'Données sur les ventes'!D79</f>
        <v>0</v>
      </c>
      <c r="C80" s="100">
        <f>'Données sur les ventes'!G79</f>
        <v>0</v>
      </c>
      <c r="D80" s="112">
        <f>_xlfn.IFERROR(B80*'Coûts des produits emballés'!I88,0)</f>
        <v>0</v>
      </c>
      <c r="E80" s="113">
        <f t="shared" si="11"/>
        <v>0</v>
      </c>
      <c r="F80" s="247">
        <f t="shared" si="10"/>
        <v>0</v>
      </c>
      <c r="G80" s="209"/>
      <c r="H80" s="123"/>
      <c r="I80" s="38"/>
      <c r="J80" s="35"/>
      <c r="K80" s="35"/>
      <c r="L80" s="35"/>
      <c r="M80" s="35"/>
      <c r="N80" s="35"/>
      <c r="O80" s="35"/>
      <c r="P80" s="35"/>
      <c r="Q80" s="35"/>
      <c r="R80" s="35"/>
    </row>
    <row r="81" spans="1:18" ht="12.75" outlineLevel="1">
      <c r="A81" s="59" t="str">
        <f>'Données sur les ventes'!B80</f>
        <v>d</v>
      </c>
      <c r="B81" s="62">
        <f>'Données sur les ventes'!D80</f>
        <v>0</v>
      </c>
      <c r="C81" s="100">
        <f>'Données sur les ventes'!G80</f>
        <v>0</v>
      </c>
      <c r="D81" s="112">
        <f>_xlfn.IFERROR(B81*'Coûts des produits emballés'!I89,0)</f>
        <v>0</v>
      </c>
      <c r="E81" s="113">
        <f t="shared" si="11"/>
        <v>0</v>
      </c>
      <c r="F81" s="247">
        <f t="shared" si="10"/>
        <v>0</v>
      </c>
      <c r="G81" s="209"/>
      <c r="H81" s="123"/>
      <c r="I81" s="38"/>
      <c r="J81" s="35"/>
      <c r="K81" s="35"/>
      <c r="L81" s="35"/>
      <c r="M81" s="35"/>
      <c r="N81" s="35"/>
      <c r="O81" s="35"/>
      <c r="P81" s="35"/>
      <c r="Q81" s="35"/>
      <c r="R81" s="35"/>
    </row>
    <row r="82" spans="1:18" ht="12.75" outlineLevel="1">
      <c r="A82" s="59" t="str">
        <f>'Données sur les ventes'!B81</f>
        <v>e</v>
      </c>
      <c r="B82" s="62">
        <f>'Données sur les ventes'!D81</f>
        <v>0</v>
      </c>
      <c r="C82" s="100">
        <f>'Données sur les ventes'!G81</f>
        <v>0</v>
      </c>
      <c r="D82" s="112">
        <f>_xlfn.IFERROR(B82*'Coûts des produits emballés'!I90,0)</f>
        <v>0</v>
      </c>
      <c r="E82" s="113">
        <f t="shared" si="11"/>
        <v>0</v>
      </c>
      <c r="F82" s="247">
        <f t="shared" si="10"/>
        <v>0</v>
      </c>
      <c r="G82" s="209"/>
      <c r="H82" s="123"/>
      <c r="I82" s="38"/>
      <c r="J82" s="35"/>
      <c r="K82" s="35"/>
      <c r="L82" s="35"/>
      <c r="M82" s="35"/>
      <c r="N82" s="35"/>
      <c r="O82" s="35"/>
      <c r="P82" s="35"/>
      <c r="Q82" s="35"/>
      <c r="R82" s="35"/>
    </row>
    <row r="83" spans="1:18" ht="12.75" outlineLevel="1">
      <c r="A83" s="59" t="str">
        <f>'Données sur les ventes'!B82</f>
        <v>f</v>
      </c>
      <c r="B83" s="62">
        <f>'Données sur les ventes'!D82</f>
        <v>0</v>
      </c>
      <c r="C83" s="100">
        <f>'Données sur les ventes'!G82</f>
        <v>0</v>
      </c>
      <c r="D83" s="112">
        <f>_xlfn.IFERROR(B83*'Coûts des produits emballés'!I91,0)</f>
        <v>0</v>
      </c>
      <c r="E83" s="113">
        <f t="shared" si="11"/>
        <v>0</v>
      </c>
      <c r="F83" s="247">
        <f t="shared" si="10"/>
        <v>0</v>
      </c>
      <c r="G83" s="209"/>
      <c r="H83" s="123"/>
      <c r="I83" s="38"/>
      <c r="J83" s="35"/>
      <c r="K83" s="35"/>
      <c r="L83" s="35"/>
      <c r="M83" s="35"/>
      <c r="N83" s="35"/>
      <c r="O83" s="35"/>
      <c r="P83" s="35"/>
      <c r="Q83" s="35"/>
      <c r="R83" s="35"/>
    </row>
    <row r="84" spans="1:18" ht="12.75" outlineLevel="1">
      <c r="A84" s="59" t="str">
        <f>'Données sur les ventes'!B83</f>
        <v>g</v>
      </c>
      <c r="B84" s="62">
        <f>'Données sur les ventes'!D83</f>
        <v>0</v>
      </c>
      <c r="C84" s="100">
        <f>'Données sur les ventes'!G83</f>
        <v>0</v>
      </c>
      <c r="D84" s="112">
        <f>_xlfn.IFERROR(B84*'Coûts des produits emballés'!I92,0)</f>
        <v>0</v>
      </c>
      <c r="E84" s="113">
        <f t="shared" si="11"/>
        <v>0</v>
      </c>
      <c r="F84" s="247">
        <f t="shared" si="10"/>
        <v>0</v>
      </c>
      <c r="G84" s="209"/>
      <c r="H84" s="123"/>
      <c r="I84" s="38"/>
      <c r="J84" s="35"/>
      <c r="K84" s="35"/>
      <c r="L84" s="35"/>
      <c r="M84" s="35"/>
      <c r="N84" s="35"/>
      <c r="O84" s="35"/>
      <c r="P84" s="35"/>
      <c r="Q84" s="35"/>
      <c r="R84" s="35"/>
    </row>
    <row r="85" spans="1:18" ht="12.75" outlineLevel="1">
      <c r="A85" s="59" t="str">
        <f>'Données sur les ventes'!B84</f>
        <v>h</v>
      </c>
      <c r="B85" s="62">
        <f>'Données sur les ventes'!D84</f>
        <v>0</v>
      </c>
      <c r="C85" s="100">
        <f>'Données sur les ventes'!G84</f>
        <v>0</v>
      </c>
      <c r="D85" s="112">
        <f>_xlfn.IFERROR(B85*'Coûts des produits emballés'!I93,0)</f>
        <v>0</v>
      </c>
      <c r="E85" s="113">
        <f t="shared" si="11"/>
        <v>0</v>
      </c>
      <c r="F85" s="247">
        <f t="shared" si="10"/>
        <v>0</v>
      </c>
      <c r="G85" s="209"/>
      <c r="H85" s="123"/>
      <c r="I85" s="38"/>
      <c r="J85" s="35"/>
      <c r="K85" s="35"/>
      <c r="L85" s="35"/>
      <c r="M85" s="35"/>
      <c r="N85" s="35"/>
      <c r="O85" s="35"/>
      <c r="P85" s="35"/>
      <c r="Q85" s="35"/>
      <c r="R85" s="35"/>
    </row>
    <row r="86" spans="1:18" ht="12.75" outlineLevel="1">
      <c r="A86" s="59" t="str">
        <f>'Données sur les ventes'!B85</f>
        <v>i</v>
      </c>
      <c r="B86" s="62">
        <f>'Données sur les ventes'!D85</f>
        <v>0</v>
      </c>
      <c r="C86" s="100">
        <f>'Données sur les ventes'!G85</f>
        <v>0</v>
      </c>
      <c r="D86" s="112">
        <f>_xlfn.IFERROR(B86*'Coûts des produits emballés'!I94,0)</f>
        <v>0</v>
      </c>
      <c r="E86" s="113">
        <f t="shared" si="11"/>
        <v>0</v>
      </c>
      <c r="F86" s="247">
        <f t="shared" si="10"/>
        <v>0</v>
      </c>
      <c r="G86" s="209"/>
      <c r="H86" s="123"/>
      <c r="I86" s="38"/>
      <c r="J86" s="35"/>
      <c r="K86" s="35"/>
      <c r="L86" s="35"/>
      <c r="M86" s="35"/>
      <c r="N86" s="35"/>
      <c r="O86" s="35"/>
      <c r="P86" s="35"/>
      <c r="Q86" s="35"/>
      <c r="R86" s="35"/>
    </row>
    <row r="87" spans="1:18" ht="12.75" outlineLevel="1">
      <c r="A87" s="59" t="str">
        <f>'Données sur les ventes'!B86</f>
        <v>j</v>
      </c>
      <c r="B87" s="62">
        <f>'Données sur les ventes'!D86</f>
        <v>0</v>
      </c>
      <c r="C87" s="100">
        <f>'Données sur les ventes'!G86</f>
        <v>0</v>
      </c>
      <c r="D87" s="112">
        <f>_xlfn.IFERROR(B87*'Coûts des produits emballés'!I95,0)</f>
        <v>0</v>
      </c>
      <c r="E87" s="113">
        <f t="shared" si="11"/>
        <v>0</v>
      </c>
      <c r="F87" s="247">
        <f t="shared" si="10"/>
        <v>0</v>
      </c>
      <c r="G87" s="209"/>
      <c r="H87" s="123"/>
      <c r="I87" s="38"/>
      <c r="J87" s="35"/>
      <c r="K87" s="35"/>
      <c r="L87" s="35"/>
      <c r="M87" s="35"/>
      <c r="N87" s="35"/>
      <c r="O87" s="35"/>
      <c r="P87" s="35"/>
      <c r="Q87" s="35"/>
      <c r="R87" s="35"/>
    </row>
    <row r="88" spans="1:18" ht="12.75" outlineLevel="1">
      <c r="A88" s="59" t="str">
        <f>'Données sur les ventes'!B87</f>
        <v>k</v>
      </c>
      <c r="B88" s="62">
        <f>'Données sur les ventes'!D87</f>
        <v>0</v>
      </c>
      <c r="C88" s="100">
        <f>'Données sur les ventes'!G87</f>
        <v>0</v>
      </c>
      <c r="D88" s="112">
        <f>_xlfn.IFERROR(B88*'Coûts des produits emballés'!I96,0)</f>
        <v>0</v>
      </c>
      <c r="E88" s="113">
        <f t="shared" si="11"/>
        <v>0</v>
      </c>
      <c r="F88" s="247">
        <f t="shared" si="10"/>
        <v>0</v>
      </c>
      <c r="G88" s="209"/>
      <c r="H88" s="123"/>
      <c r="I88" s="38"/>
      <c r="J88" s="35"/>
      <c r="K88" s="35"/>
      <c r="L88" s="35"/>
      <c r="M88" s="35"/>
      <c r="N88" s="35"/>
      <c r="O88" s="35"/>
      <c r="P88" s="35"/>
      <c r="Q88" s="35"/>
      <c r="R88" s="35"/>
    </row>
    <row r="89" spans="1:18" ht="12.75" outlineLevel="1">
      <c r="A89" s="59" t="str">
        <f>'Données sur les ventes'!B88</f>
        <v>l</v>
      </c>
      <c r="B89" s="62">
        <f>'Données sur les ventes'!D88</f>
        <v>0</v>
      </c>
      <c r="C89" s="100">
        <f>'Données sur les ventes'!G88</f>
        <v>0</v>
      </c>
      <c r="D89" s="112">
        <f>_xlfn.IFERROR(B89*'Coûts des produits emballés'!I97,0)</f>
        <v>0</v>
      </c>
      <c r="E89" s="113">
        <f t="shared" si="11"/>
        <v>0</v>
      </c>
      <c r="F89" s="247">
        <f t="shared" si="10"/>
        <v>0</v>
      </c>
      <c r="G89" s="209"/>
      <c r="H89" s="123"/>
      <c r="I89" s="38"/>
      <c r="J89" s="35"/>
      <c r="K89" s="35"/>
      <c r="L89" s="35"/>
      <c r="M89" s="35"/>
      <c r="N89" s="35"/>
      <c r="O89" s="35"/>
      <c r="P89" s="35"/>
      <c r="Q89" s="35"/>
      <c r="R89" s="35"/>
    </row>
    <row r="90" spans="1:18" s="126" customFormat="1" ht="12.75">
      <c r="A90" s="191" t="str">
        <f>'Données sur les ventes'!B89</f>
        <v>Recette 3, format 2</v>
      </c>
      <c r="B90" s="205">
        <f>SUM(B78:B89)</f>
        <v>0</v>
      </c>
      <c r="C90" s="206">
        <f>SUM(C78:C89)</f>
        <v>0</v>
      </c>
      <c r="D90" s="207">
        <f>_xlfn.IFERROR(SUM(D78:D89),0)</f>
        <v>0</v>
      </c>
      <c r="E90" s="207">
        <f>_xlfn.IFERROR(SUM(E78:E89),0)</f>
        <v>0</v>
      </c>
      <c r="F90" s="295"/>
      <c r="G90" s="222"/>
      <c r="H90" s="223"/>
      <c r="I90" s="97"/>
      <c r="J90" s="124"/>
      <c r="K90" s="124"/>
      <c r="L90" s="124"/>
      <c r="M90" s="124"/>
      <c r="N90" s="124"/>
      <c r="O90" s="124"/>
      <c r="P90" s="124"/>
      <c r="Q90" s="124"/>
      <c r="R90" s="124"/>
    </row>
    <row r="91" spans="1:18" ht="13.5" thickBot="1">
      <c r="A91" s="293" t="s">
        <v>0</v>
      </c>
      <c r="B91" s="106">
        <f>B20+B34+B48+B62+B76+B90</f>
        <v>0</v>
      </c>
      <c r="C91" s="225">
        <f>C20+C34+C48+C62+C76+C90</f>
        <v>0</v>
      </c>
      <c r="D91" s="114">
        <f>D20+D34+D48+D62+D76+D90</f>
        <v>0</v>
      </c>
      <c r="E91" s="114">
        <f>E20+E34+E48+E62+E76+E90</f>
        <v>0</v>
      </c>
      <c r="F91" s="249"/>
      <c r="G91" s="210"/>
      <c r="H91" s="83"/>
      <c r="I91" s="38"/>
      <c r="J91" s="35"/>
      <c r="K91" s="35"/>
      <c r="L91" s="35"/>
      <c r="M91" s="35"/>
      <c r="N91" s="35"/>
      <c r="O91" s="35"/>
      <c r="P91" s="35"/>
      <c r="Q91" s="35"/>
      <c r="R91" s="35"/>
    </row>
    <row r="92" spans="1:16" ht="13.5" thickTop="1">
      <c r="A92" s="96"/>
      <c r="B92" s="97"/>
      <c r="C92" s="97"/>
      <c r="D92" s="108" t="s">
        <v>135</v>
      </c>
      <c r="E92" s="115">
        <f>Coûts!G85+Coûts!I85+Coûts!K85</f>
        <v>0</v>
      </c>
      <c r="F92" s="102"/>
      <c r="G92" s="54"/>
      <c r="H92" s="38"/>
      <c r="I92" s="38"/>
      <c r="J92" s="38"/>
      <c r="K92" s="38"/>
      <c r="L92" s="38"/>
      <c r="M92" s="35"/>
      <c r="N92" s="35"/>
      <c r="O92" s="35"/>
      <c r="P92" s="35"/>
    </row>
    <row r="93" spans="1:16" ht="13.5" thickBot="1">
      <c r="A93" s="96"/>
      <c r="B93" s="97"/>
      <c r="C93" s="97"/>
      <c r="D93" s="108" t="s">
        <v>169</v>
      </c>
      <c r="E93" s="116">
        <f>(E20+E34+E48+E62+E76+E90)-E92</f>
        <v>0</v>
      </c>
      <c r="F93" s="102"/>
      <c r="G93" s="54"/>
      <c r="H93" s="38"/>
      <c r="I93" s="38"/>
      <c r="J93" s="38"/>
      <c r="K93" s="38"/>
      <c r="L93" s="38"/>
      <c r="M93" s="35"/>
      <c r="N93" s="35"/>
      <c r="O93" s="35"/>
      <c r="P93" s="35"/>
    </row>
    <row r="94" spans="1:19" ht="13.5" thickTop="1">
      <c r="A94" s="96"/>
      <c r="B94" s="97"/>
      <c r="C94" s="38"/>
      <c r="D94" s="38"/>
      <c r="E94" s="38"/>
      <c r="F94" s="38"/>
      <c r="G94" s="54"/>
      <c r="H94" s="81"/>
      <c r="I94" s="102"/>
      <c r="J94" s="38"/>
      <c r="K94" s="35"/>
      <c r="L94" s="35"/>
      <c r="M94" s="38"/>
      <c r="N94" s="38"/>
      <c r="O94" s="38"/>
      <c r="P94" s="35"/>
      <c r="Q94" s="35"/>
      <c r="R94" s="35"/>
      <c r="S94" s="35"/>
    </row>
    <row r="95" spans="1:22" ht="12.75">
      <c r="A95" s="84"/>
      <c r="B95" s="38"/>
      <c r="C95" s="38"/>
      <c r="D95" s="38"/>
      <c r="E95" s="38"/>
      <c r="F95" s="38"/>
      <c r="G95" s="54"/>
      <c r="H95" s="81"/>
      <c r="I95" s="61"/>
      <c r="J95" s="38"/>
      <c r="K95" s="35"/>
      <c r="L95" s="51"/>
      <c r="M95" s="60"/>
      <c r="N95" s="38"/>
      <c r="O95" s="38"/>
      <c r="P95" s="35"/>
      <c r="Q95" s="35"/>
      <c r="R95" s="35"/>
      <c r="S95" s="35"/>
      <c r="T95" s="35"/>
      <c r="U95" s="35"/>
      <c r="V95" s="35"/>
    </row>
    <row r="96" spans="1:22" ht="13.5" thickBot="1">
      <c r="A96" s="98"/>
      <c r="B96" s="75"/>
      <c r="C96" s="75"/>
      <c r="D96" s="75"/>
      <c r="E96" s="75"/>
      <c r="F96" s="75"/>
      <c r="G96" s="99"/>
      <c r="H96" s="38"/>
      <c r="I96" s="38"/>
      <c r="J96" s="38"/>
      <c r="K96" s="35"/>
      <c r="L96" s="35"/>
      <c r="M96" s="35"/>
      <c r="N96" s="35"/>
      <c r="O96" s="35"/>
      <c r="P96" s="35"/>
      <c r="Q96" s="35"/>
      <c r="R96" s="35"/>
      <c r="S96" s="35"/>
      <c r="T96" s="35"/>
      <c r="U96" s="35"/>
      <c r="V96" s="35"/>
    </row>
    <row r="97" spans="1:22" ht="12.75">
      <c r="A97" s="35"/>
      <c r="B97" s="35"/>
      <c r="C97" s="35"/>
      <c r="D97" s="35"/>
      <c r="E97" s="35"/>
      <c r="F97" s="35"/>
      <c r="G97" s="35"/>
      <c r="H97" s="38"/>
      <c r="I97" s="38"/>
      <c r="J97" s="38"/>
      <c r="K97" s="35"/>
      <c r="L97" s="35"/>
      <c r="M97" s="35"/>
      <c r="N97" s="35"/>
      <c r="O97" s="35"/>
      <c r="P97" s="35"/>
      <c r="Q97" s="35"/>
      <c r="R97" s="35"/>
      <c r="S97" s="35"/>
      <c r="T97" s="35"/>
      <c r="U97" s="35"/>
      <c r="V97" s="35"/>
    </row>
    <row r="98" spans="1:22" ht="12.75">
      <c r="A98" s="35"/>
      <c r="B98" s="35"/>
      <c r="C98" s="35"/>
      <c r="D98" s="35"/>
      <c r="E98" s="35"/>
      <c r="F98" s="35"/>
      <c r="G98" s="35"/>
      <c r="H98" s="38"/>
      <c r="I98" s="38"/>
      <c r="J98" s="38"/>
      <c r="K98" s="35"/>
      <c r="L98" s="35"/>
      <c r="M98" s="35"/>
      <c r="N98" s="35"/>
      <c r="O98" s="35"/>
      <c r="P98" s="35"/>
      <c r="Q98" s="35"/>
      <c r="R98" s="35"/>
      <c r="S98" s="35"/>
      <c r="T98" s="35"/>
      <c r="U98" s="35"/>
      <c r="V98" s="35"/>
    </row>
    <row r="99" spans="1:22" ht="12.75">
      <c r="A99" s="35"/>
      <c r="B99" s="35"/>
      <c r="C99" s="35"/>
      <c r="D99" s="35"/>
      <c r="E99" s="35"/>
      <c r="F99" s="55"/>
      <c r="G99" s="35"/>
      <c r="H99" s="38"/>
      <c r="I99" s="38"/>
      <c r="J99" s="38"/>
      <c r="K99" s="35"/>
      <c r="L99" s="35"/>
      <c r="M99" s="35"/>
      <c r="N99" s="35"/>
      <c r="O99" s="35"/>
      <c r="P99" s="35"/>
      <c r="Q99" s="35"/>
      <c r="R99" s="35"/>
      <c r="S99" s="35"/>
      <c r="T99" s="35"/>
      <c r="U99" s="35"/>
      <c r="V99" s="35"/>
    </row>
    <row r="100" spans="8:10" ht="12.75">
      <c r="H100" s="2"/>
      <c r="I100" s="2"/>
      <c r="J100" s="2"/>
    </row>
    <row r="101" spans="8:10" ht="12.75">
      <c r="H101" s="2"/>
      <c r="I101" s="2"/>
      <c r="J101" s="2"/>
    </row>
    <row r="102" spans="8:10" ht="12.75">
      <c r="H102" s="2"/>
      <c r="I102" s="2"/>
      <c r="J102" s="2"/>
    </row>
    <row r="103" spans="8:10" ht="12.75">
      <c r="H103" s="2"/>
      <c r="I103" s="2"/>
      <c r="J103" s="2"/>
    </row>
    <row r="104" spans="8:10" ht="12.75">
      <c r="H104" s="2"/>
      <c r="I104" s="2"/>
      <c r="J104" s="2"/>
    </row>
    <row r="105" spans="8:10" ht="12.75">
      <c r="H105" s="2"/>
      <c r="I105" s="2"/>
      <c r="J105" s="2"/>
    </row>
    <row r="106" spans="8:10" ht="12.75">
      <c r="H106" s="2"/>
      <c r="I106" s="2"/>
      <c r="J106" s="2"/>
    </row>
    <row r="65482" ht="12.75">
      <c r="H65482" s="5"/>
    </row>
  </sheetData>
  <sheetProtection/>
  <printOptions/>
  <pageMargins left="0.75" right="0.75" top="1" bottom="1" header="0.5" footer="0.5"/>
  <pageSetup fitToHeight="2" horizontalDpi="600" verticalDpi="600" orientation="landscape" scale="83"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Z143"/>
  <sheetViews>
    <sheetView tabSelected="1" zoomScale="85" zoomScaleNormal="85" zoomScalePageLayoutView="0" workbookViewId="0" topLeftCell="A1">
      <selection activeCell="M5" sqref="M5"/>
    </sheetView>
  </sheetViews>
  <sheetFormatPr defaultColWidth="9.140625" defaultRowHeight="12.75" outlineLevelRow="1"/>
  <cols>
    <col min="1" max="1" width="30.8515625" style="0" customWidth="1"/>
    <col min="2" max="2" width="16.57421875" style="0" customWidth="1"/>
    <col min="3" max="5" width="14.140625" style="0" customWidth="1"/>
    <col min="6" max="6" width="11.57421875" style="0" customWidth="1"/>
    <col min="7" max="7" width="13.8515625" style="0" customWidth="1"/>
    <col min="8" max="8" width="13.00390625" style="0" customWidth="1"/>
    <col min="9" max="9" width="14.57421875" style="0" customWidth="1"/>
    <col min="10" max="10" width="13.57421875" style="0" customWidth="1"/>
    <col min="11" max="12" width="14.28125" style="0" customWidth="1"/>
    <col min="13" max="13" width="12.8515625" style="0" customWidth="1"/>
    <col min="14" max="14" width="14.28125" style="0" customWidth="1"/>
    <col min="15" max="15" width="13.7109375" style="0" customWidth="1"/>
    <col min="17" max="17" width="10.421875" style="0" bestFit="1" customWidth="1"/>
  </cols>
  <sheetData>
    <row r="1" spans="1:26" ht="18">
      <c r="A1" s="121" t="str">
        <f>Guide!A1</f>
        <v>Outil d'établissement des coûts de transformation à la ferme fondé sur des recettes</v>
      </c>
      <c r="B1" s="35"/>
      <c r="C1" s="35"/>
      <c r="D1" s="35"/>
      <c r="E1" s="35"/>
      <c r="F1" s="35"/>
      <c r="G1" s="53"/>
      <c r="H1" s="35"/>
      <c r="I1" s="52"/>
      <c r="J1" s="35"/>
      <c r="K1" s="35"/>
      <c r="L1" s="35"/>
      <c r="M1" s="35"/>
      <c r="N1" s="35"/>
      <c r="O1" s="35"/>
      <c r="P1" s="35"/>
      <c r="Q1" s="35"/>
      <c r="R1" s="35"/>
      <c r="S1" s="35"/>
      <c r="T1" s="35"/>
      <c r="U1" s="35"/>
      <c r="V1" s="35"/>
      <c r="W1" s="35"/>
      <c r="X1" s="35"/>
      <c r="Y1" s="35"/>
      <c r="Z1" s="35"/>
    </row>
    <row r="2" spans="1:26" ht="15.75">
      <c r="A2" s="34" t="s">
        <v>170</v>
      </c>
      <c r="B2" s="35"/>
      <c r="C2" s="35"/>
      <c r="D2" s="35"/>
      <c r="E2" s="35"/>
      <c r="F2" s="35"/>
      <c r="G2" s="35"/>
      <c r="H2" s="35"/>
      <c r="I2" s="52"/>
      <c r="J2" s="35"/>
      <c r="K2" s="35"/>
      <c r="L2" s="35"/>
      <c r="M2" s="35"/>
      <c r="N2" s="35"/>
      <c r="O2" s="35"/>
      <c r="P2" s="35"/>
      <c r="Q2" s="35"/>
      <c r="R2" s="35"/>
      <c r="S2" s="35"/>
      <c r="T2" s="35"/>
      <c r="U2" s="35"/>
      <c r="V2" s="35"/>
      <c r="W2" s="35"/>
      <c r="X2" s="35"/>
      <c r="Y2" s="35"/>
      <c r="Z2" s="35"/>
    </row>
    <row r="3" spans="1:26" ht="12.75">
      <c r="A3" s="35"/>
      <c r="B3" s="35"/>
      <c r="C3" s="35"/>
      <c r="D3" s="35"/>
      <c r="E3" s="35"/>
      <c r="F3" s="35"/>
      <c r="G3" s="35"/>
      <c r="H3" s="35"/>
      <c r="I3" s="52"/>
      <c r="J3" s="35"/>
      <c r="K3" s="35"/>
      <c r="L3" s="35"/>
      <c r="M3" s="35"/>
      <c r="N3" s="35"/>
      <c r="O3" s="35"/>
      <c r="P3" s="35"/>
      <c r="Q3" s="35"/>
      <c r="R3" s="35"/>
      <c r="S3" s="35"/>
      <c r="T3" s="35"/>
      <c r="U3" s="35"/>
      <c r="V3" s="35"/>
      <c r="W3" s="35"/>
      <c r="X3" s="35"/>
      <c r="Y3" s="35"/>
      <c r="Z3" s="35"/>
    </row>
    <row r="4" spans="1:26" ht="13.5" thickBot="1">
      <c r="A4" s="35"/>
      <c r="B4" s="35"/>
      <c r="C4" s="35"/>
      <c r="D4" s="35"/>
      <c r="E4" s="35"/>
      <c r="F4" s="35"/>
      <c r="G4" s="35"/>
      <c r="H4" s="35"/>
      <c r="I4" s="52"/>
      <c r="J4" s="35"/>
      <c r="K4" s="35"/>
      <c r="L4" s="35"/>
      <c r="M4" s="35"/>
      <c r="N4" s="35"/>
      <c r="O4" s="35"/>
      <c r="P4" s="35"/>
      <c r="Q4" s="35"/>
      <c r="R4" s="35"/>
      <c r="S4" s="35"/>
      <c r="T4" s="35"/>
      <c r="U4" s="35"/>
      <c r="V4" s="35"/>
      <c r="W4" s="35"/>
      <c r="X4" s="35"/>
      <c r="Y4" s="35"/>
      <c r="Z4" s="35"/>
    </row>
    <row r="5" spans="1:23" ht="27" customHeight="1" thickBot="1">
      <c r="A5" s="243" t="s">
        <v>196</v>
      </c>
      <c r="B5" s="38"/>
      <c r="C5" s="38"/>
      <c r="D5" s="38"/>
      <c r="E5" s="38"/>
      <c r="F5" s="38"/>
      <c r="G5" s="38"/>
      <c r="H5" s="441" t="s">
        <v>176</v>
      </c>
      <c r="I5" s="442"/>
      <c r="J5" s="442"/>
      <c r="K5" s="442"/>
      <c r="L5" s="443"/>
      <c r="M5" s="38"/>
      <c r="N5" s="38"/>
      <c r="O5" s="38"/>
      <c r="P5" s="35"/>
      <c r="Q5" s="35"/>
      <c r="R5" s="35"/>
      <c r="S5" s="35"/>
      <c r="T5" s="35"/>
      <c r="U5" s="35"/>
      <c r="V5" s="35"/>
      <c r="W5" s="35"/>
    </row>
    <row r="6" spans="1:26" ht="39" thickBot="1">
      <c r="A6" s="90" t="s">
        <v>80</v>
      </c>
      <c r="B6" s="90" t="s">
        <v>171</v>
      </c>
      <c r="C6" s="90" t="s">
        <v>85</v>
      </c>
      <c r="D6" s="402" t="s">
        <v>172</v>
      </c>
      <c r="E6" s="402" t="s">
        <v>173</v>
      </c>
      <c r="F6" s="90" t="s">
        <v>174</v>
      </c>
      <c r="G6" s="90" t="s">
        <v>175</v>
      </c>
      <c r="H6" s="90" t="s">
        <v>171</v>
      </c>
      <c r="I6" s="402" t="s">
        <v>86</v>
      </c>
      <c r="J6" s="90" t="s">
        <v>178</v>
      </c>
      <c r="K6" s="90" t="s">
        <v>172</v>
      </c>
      <c r="L6" s="90" t="s">
        <v>173</v>
      </c>
      <c r="M6" s="38"/>
      <c r="N6" s="38"/>
      <c r="O6" s="38"/>
      <c r="P6" s="35"/>
      <c r="Q6" s="35"/>
      <c r="R6" s="35"/>
      <c r="S6" s="35"/>
      <c r="T6" s="35"/>
      <c r="U6" s="35"/>
      <c r="V6" s="35"/>
      <c r="W6" s="35"/>
      <c r="X6" s="35"/>
      <c r="Y6" s="35"/>
      <c r="Z6" s="35"/>
    </row>
    <row r="7" spans="1:26" ht="12.75" outlineLevel="1">
      <c r="A7" s="211" t="str">
        <f>'Données sur les ventes'!B6</f>
        <v>Recette 1, format 1</v>
      </c>
      <c r="B7" s="212"/>
      <c r="C7" s="212"/>
      <c r="D7" s="212"/>
      <c r="E7" s="125"/>
      <c r="F7" s="305"/>
      <c r="G7" s="306"/>
      <c r="H7" s="212"/>
      <c r="I7" s="212"/>
      <c r="J7" s="212"/>
      <c r="K7" s="212"/>
      <c r="L7" s="299"/>
      <c r="M7" s="38"/>
      <c r="N7" s="38"/>
      <c r="O7" s="38"/>
      <c r="P7" s="35"/>
      <c r="Q7" s="35"/>
      <c r="R7" s="35"/>
      <c r="S7" s="35"/>
      <c r="T7" s="35"/>
      <c r="U7" s="35"/>
      <c r="V7" s="35"/>
      <c r="W7" s="35"/>
      <c r="X7" s="35"/>
      <c r="Y7" s="35"/>
      <c r="Z7" s="35"/>
    </row>
    <row r="8" spans="1:26" ht="12.75" outlineLevel="1">
      <c r="A8" s="227" t="str">
        <f>'Données sur les ventes'!B7</f>
        <v>Produit A</v>
      </c>
      <c r="B8" s="22">
        <f>'Données sur les ventes'!D7</f>
        <v>0</v>
      </c>
      <c r="C8" s="369">
        <f>'Données sur les ventes'!F7</f>
        <v>0</v>
      </c>
      <c r="D8" s="369" t="e">
        <f>Marges!E8</f>
        <v>#DIV/0!</v>
      </c>
      <c r="E8" s="245">
        <f>Marges!F8</f>
        <v>0</v>
      </c>
      <c r="F8" s="307">
        <v>4.5</v>
      </c>
      <c r="G8" s="308">
        <v>1</v>
      </c>
      <c r="H8" s="334">
        <f>B8*G8</f>
        <v>0</v>
      </c>
      <c r="I8" s="28">
        <f>H8*F8</f>
        <v>0</v>
      </c>
      <c r="J8" s="30" t="e">
        <f>Marges!D8</f>
        <v>#DIV/0!</v>
      </c>
      <c r="K8" s="30" t="e">
        <f aca="true" t="shared" si="0" ref="K8:K19">I8-J8</f>
        <v>#DIV/0!</v>
      </c>
      <c r="L8" s="300" t="e">
        <f aca="true" t="shared" si="1" ref="L8:L20">K8/I8</f>
        <v>#DIV/0!</v>
      </c>
      <c r="M8" s="109"/>
      <c r="N8" s="56"/>
      <c r="O8" s="38"/>
      <c r="P8" s="35"/>
      <c r="Q8" s="35"/>
      <c r="R8" s="35"/>
      <c r="S8" s="35"/>
      <c r="T8" s="35"/>
      <c r="U8" s="35"/>
      <c r="V8" s="35"/>
      <c r="W8" s="35"/>
      <c r="X8" s="35"/>
      <c r="Y8" s="35"/>
      <c r="Z8" s="35"/>
    </row>
    <row r="9" spans="1:26" ht="12.75" outlineLevel="1">
      <c r="A9" s="227" t="str">
        <f>'Données sur les ventes'!B8</f>
        <v>Produit B</v>
      </c>
      <c r="B9" s="22">
        <f>'Données sur les ventes'!D8</f>
        <v>0</v>
      </c>
      <c r="C9" s="369">
        <f>'Données sur les ventes'!F8</f>
        <v>0</v>
      </c>
      <c r="D9" s="369" t="e">
        <f>Marges!E9</f>
        <v>#DIV/0!</v>
      </c>
      <c r="E9" s="245">
        <f>Marges!F9</f>
        <v>0</v>
      </c>
      <c r="F9" s="307">
        <v>4.5</v>
      </c>
      <c r="G9" s="308">
        <v>1</v>
      </c>
      <c r="H9" s="334">
        <f aca="true" t="shared" si="2" ref="H9:H18">B9*G9</f>
        <v>0</v>
      </c>
      <c r="I9" s="28">
        <f aca="true" t="shared" si="3" ref="I9:I19">H9*F9</f>
        <v>0</v>
      </c>
      <c r="J9" s="30" t="e">
        <f>Marges!D9</f>
        <v>#DIV/0!</v>
      </c>
      <c r="K9" s="30" t="e">
        <f t="shared" si="0"/>
        <v>#DIV/0!</v>
      </c>
      <c r="L9" s="300" t="e">
        <f t="shared" si="1"/>
        <v>#DIV/0!</v>
      </c>
      <c r="M9" s="38"/>
      <c r="N9" s="56"/>
      <c r="O9" s="38"/>
      <c r="P9" s="35"/>
      <c r="Q9" s="35"/>
      <c r="R9" s="35"/>
      <c r="S9" s="35"/>
      <c r="T9" s="35"/>
      <c r="U9" s="35"/>
      <c r="V9" s="35"/>
      <c r="W9" s="35"/>
      <c r="X9" s="35"/>
      <c r="Y9" s="35"/>
      <c r="Z9" s="35"/>
    </row>
    <row r="10" spans="1:26" ht="12.75" outlineLevel="1">
      <c r="A10" s="227" t="str">
        <f>'Données sur les ventes'!B9</f>
        <v>Produit A</v>
      </c>
      <c r="B10" s="22">
        <f>'Données sur les ventes'!D9</f>
        <v>0</v>
      </c>
      <c r="C10" s="369">
        <f>'Données sur les ventes'!F9</f>
        <v>0</v>
      </c>
      <c r="D10" s="369" t="e">
        <f>Marges!E10</f>
        <v>#DIV/0!</v>
      </c>
      <c r="E10" s="245">
        <f>Marges!F10</f>
        <v>0</v>
      </c>
      <c r="F10" s="307">
        <v>4.5</v>
      </c>
      <c r="G10" s="308">
        <v>1</v>
      </c>
      <c r="H10" s="334">
        <f t="shared" si="2"/>
        <v>0</v>
      </c>
      <c r="I10" s="28">
        <f t="shared" si="3"/>
        <v>0</v>
      </c>
      <c r="J10" s="30" t="e">
        <f>Marges!D10</f>
        <v>#DIV/0!</v>
      </c>
      <c r="K10" s="30" t="e">
        <f t="shared" si="0"/>
        <v>#DIV/0!</v>
      </c>
      <c r="L10" s="300" t="e">
        <f t="shared" si="1"/>
        <v>#DIV/0!</v>
      </c>
      <c r="M10" s="38"/>
      <c r="N10" s="56"/>
      <c r="O10" s="38"/>
      <c r="P10" s="35"/>
      <c r="Q10" s="35"/>
      <c r="R10" s="35"/>
      <c r="S10" s="35"/>
      <c r="T10" s="35"/>
      <c r="U10" s="35"/>
      <c r="V10" s="35"/>
      <c r="W10" s="35"/>
      <c r="X10" s="35"/>
      <c r="Y10" s="35"/>
      <c r="Z10" s="35"/>
    </row>
    <row r="11" spans="1:26" ht="12.75" outlineLevel="1">
      <c r="A11" s="227" t="str">
        <f>'Données sur les ventes'!B10</f>
        <v>Produit B</v>
      </c>
      <c r="B11" s="22">
        <f>'Données sur les ventes'!D10</f>
        <v>0</v>
      </c>
      <c r="C11" s="369">
        <f>'Données sur les ventes'!F10</f>
        <v>0</v>
      </c>
      <c r="D11" s="369" t="e">
        <f>Marges!E11</f>
        <v>#DIV/0!</v>
      </c>
      <c r="E11" s="245">
        <f>Marges!F11</f>
        <v>0</v>
      </c>
      <c r="F11" s="307">
        <v>4.5</v>
      </c>
      <c r="G11" s="308">
        <v>1</v>
      </c>
      <c r="H11" s="334">
        <f t="shared" si="2"/>
        <v>0</v>
      </c>
      <c r="I11" s="28">
        <f t="shared" si="3"/>
        <v>0</v>
      </c>
      <c r="J11" s="30" t="e">
        <f>Marges!D11</f>
        <v>#DIV/0!</v>
      </c>
      <c r="K11" s="30" t="e">
        <f t="shared" si="0"/>
        <v>#DIV/0!</v>
      </c>
      <c r="L11" s="300" t="e">
        <f t="shared" si="1"/>
        <v>#DIV/0!</v>
      </c>
      <c r="M11" s="38"/>
      <c r="N11" s="56"/>
      <c r="O11" s="38"/>
      <c r="P11" s="35"/>
      <c r="Q11" s="35"/>
      <c r="R11" s="35"/>
      <c r="S11" s="35"/>
      <c r="T11" s="35"/>
      <c r="U11" s="35"/>
      <c r="V11" s="35"/>
      <c r="W11" s="35"/>
      <c r="X11" s="35"/>
      <c r="Y11" s="35"/>
      <c r="Z11" s="35"/>
    </row>
    <row r="12" spans="1:26" ht="12.75" outlineLevel="1">
      <c r="A12" s="227" t="str">
        <f>'Données sur les ventes'!B11</f>
        <v>Produit A</v>
      </c>
      <c r="B12" s="22">
        <f>'Données sur les ventes'!D11</f>
        <v>0</v>
      </c>
      <c r="C12" s="369">
        <f>'Données sur les ventes'!F11</f>
        <v>0</v>
      </c>
      <c r="D12" s="369" t="e">
        <f>Marges!E12</f>
        <v>#DIV/0!</v>
      </c>
      <c r="E12" s="245">
        <f>Marges!F12</f>
        <v>0</v>
      </c>
      <c r="F12" s="307">
        <v>4.5</v>
      </c>
      <c r="G12" s="308">
        <v>1</v>
      </c>
      <c r="H12" s="334">
        <f t="shared" si="2"/>
        <v>0</v>
      </c>
      <c r="I12" s="28">
        <f t="shared" si="3"/>
        <v>0</v>
      </c>
      <c r="J12" s="30" t="e">
        <f>Marges!D12</f>
        <v>#DIV/0!</v>
      </c>
      <c r="K12" s="30" t="e">
        <f t="shared" si="0"/>
        <v>#DIV/0!</v>
      </c>
      <c r="L12" s="300" t="e">
        <f t="shared" si="1"/>
        <v>#DIV/0!</v>
      </c>
      <c r="M12" s="38"/>
      <c r="N12" s="56"/>
      <c r="O12" s="38"/>
      <c r="P12" s="35"/>
      <c r="Q12" s="35"/>
      <c r="R12" s="35"/>
      <c r="S12" s="35"/>
      <c r="T12" s="35"/>
      <c r="U12" s="35"/>
      <c r="V12" s="35"/>
      <c r="W12" s="35"/>
      <c r="X12" s="35"/>
      <c r="Y12" s="35"/>
      <c r="Z12" s="35"/>
    </row>
    <row r="13" spans="1:26" ht="12.75" outlineLevel="1">
      <c r="A13" s="227" t="str">
        <f>'Données sur les ventes'!B12</f>
        <v>Produit B</v>
      </c>
      <c r="B13" s="22">
        <f>'Données sur les ventes'!D12</f>
        <v>0</v>
      </c>
      <c r="C13" s="369">
        <f>'Données sur les ventes'!F12</f>
        <v>0</v>
      </c>
      <c r="D13" s="369" t="e">
        <f>Marges!E13</f>
        <v>#DIV/0!</v>
      </c>
      <c r="E13" s="245">
        <f>Marges!F13</f>
        <v>0</v>
      </c>
      <c r="F13" s="307">
        <v>4.5</v>
      </c>
      <c r="G13" s="308">
        <v>1</v>
      </c>
      <c r="H13" s="334">
        <f t="shared" si="2"/>
        <v>0</v>
      </c>
      <c r="I13" s="28">
        <f t="shared" si="3"/>
        <v>0</v>
      </c>
      <c r="J13" s="30" t="e">
        <f>Marges!D13</f>
        <v>#DIV/0!</v>
      </c>
      <c r="K13" s="30" t="e">
        <f t="shared" si="0"/>
        <v>#DIV/0!</v>
      </c>
      <c r="L13" s="300" t="e">
        <f t="shared" si="1"/>
        <v>#DIV/0!</v>
      </c>
      <c r="M13" s="38"/>
      <c r="N13" s="56"/>
      <c r="O13" s="38"/>
      <c r="P13" s="35"/>
      <c r="Q13" s="35"/>
      <c r="R13" s="35"/>
      <c r="S13" s="35"/>
      <c r="T13" s="35"/>
      <c r="U13" s="35"/>
      <c r="V13" s="35"/>
      <c r="W13" s="35"/>
      <c r="X13" s="35"/>
      <c r="Y13" s="35"/>
      <c r="Z13" s="35"/>
    </row>
    <row r="14" spans="1:26" ht="12.75" outlineLevel="1">
      <c r="A14" s="227" t="str">
        <f>'Données sur les ventes'!B13</f>
        <v>Produit A</v>
      </c>
      <c r="B14" s="22">
        <f>'Données sur les ventes'!D13</f>
        <v>0</v>
      </c>
      <c r="C14" s="369">
        <f>'Données sur les ventes'!F13</f>
        <v>0</v>
      </c>
      <c r="D14" s="369" t="e">
        <f>Marges!E14</f>
        <v>#DIV/0!</v>
      </c>
      <c r="E14" s="245">
        <f>Marges!F14</f>
        <v>0</v>
      </c>
      <c r="F14" s="307">
        <v>4.5</v>
      </c>
      <c r="G14" s="308">
        <v>1</v>
      </c>
      <c r="H14" s="334">
        <f t="shared" si="2"/>
        <v>0</v>
      </c>
      <c r="I14" s="28">
        <f t="shared" si="3"/>
        <v>0</v>
      </c>
      <c r="J14" s="30" t="e">
        <f>Marges!D14</f>
        <v>#DIV/0!</v>
      </c>
      <c r="K14" s="30" t="e">
        <f t="shared" si="0"/>
        <v>#DIV/0!</v>
      </c>
      <c r="L14" s="300" t="e">
        <f t="shared" si="1"/>
        <v>#DIV/0!</v>
      </c>
      <c r="M14" s="38"/>
      <c r="N14" s="56"/>
      <c r="O14" s="38"/>
      <c r="P14" s="35"/>
      <c r="Q14" s="35"/>
      <c r="R14" s="35"/>
      <c r="S14" s="35"/>
      <c r="T14" s="35"/>
      <c r="U14" s="35"/>
      <c r="V14" s="35"/>
      <c r="W14" s="35"/>
      <c r="X14" s="35"/>
      <c r="Y14" s="35"/>
      <c r="Z14" s="35"/>
    </row>
    <row r="15" spans="1:26" ht="12.75" outlineLevel="1">
      <c r="A15" s="227" t="str">
        <f>'Données sur les ventes'!B14</f>
        <v>Produit B</v>
      </c>
      <c r="B15" s="22">
        <f>'Données sur les ventes'!D14</f>
        <v>0</v>
      </c>
      <c r="C15" s="369">
        <f>'Données sur les ventes'!F14</f>
        <v>0</v>
      </c>
      <c r="D15" s="369" t="e">
        <f>Marges!E15</f>
        <v>#DIV/0!</v>
      </c>
      <c r="E15" s="245">
        <f>Marges!F15</f>
        <v>0</v>
      </c>
      <c r="F15" s="307">
        <v>4.5</v>
      </c>
      <c r="G15" s="308">
        <v>1</v>
      </c>
      <c r="H15" s="334">
        <f t="shared" si="2"/>
        <v>0</v>
      </c>
      <c r="I15" s="28">
        <f t="shared" si="3"/>
        <v>0</v>
      </c>
      <c r="J15" s="30" t="e">
        <f>Marges!D15</f>
        <v>#DIV/0!</v>
      </c>
      <c r="K15" s="30" t="e">
        <f t="shared" si="0"/>
        <v>#DIV/0!</v>
      </c>
      <c r="L15" s="300" t="e">
        <f t="shared" si="1"/>
        <v>#DIV/0!</v>
      </c>
      <c r="M15" s="38"/>
      <c r="N15" s="56"/>
      <c r="O15" s="38"/>
      <c r="P15" s="35"/>
      <c r="Q15" s="35"/>
      <c r="R15" s="35"/>
      <c r="S15" s="35"/>
      <c r="T15" s="35"/>
      <c r="U15" s="35"/>
      <c r="V15" s="35"/>
      <c r="W15" s="35"/>
      <c r="X15" s="35"/>
      <c r="Y15" s="35"/>
      <c r="Z15" s="35"/>
    </row>
    <row r="16" spans="1:26" ht="12.75" outlineLevel="1">
      <c r="A16" s="227" t="str">
        <f>'Données sur les ventes'!B15</f>
        <v>Produit A</v>
      </c>
      <c r="B16" s="22">
        <f>'Données sur les ventes'!D15</f>
        <v>0</v>
      </c>
      <c r="C16" s="369">
        <f>'Données sur les ventes'!F15</f>
        <v>0</v>
      </c>
      <c r="D16" s="369" t="e">
        <f>Marges!E16</f>
        <v>#DIV/0!</v>
      </c>
      <c r="E16" s="245">
        <f>Marges!F16</f>
        <v>0</v>
      </c>
      <c r="F16" s="307">
        <v>4.5</v>
      </c>
      <c r="G16" s="308">
        <v>1</v>
      </c>
      <c r="H16" s="334">
        <f t="shared" si="2"/>
        <v>0</v>
      </c>
      <c r="I16" s="28">
        <f t="shared" si="3"/>
        <v>0</v>
      </c>
      <c r="J16" s="30" t="e">
        <f>Marges!D16</f>
        <v>#DIV/0!</v>
      </c>
      <c r="K16" s="30" t="e">
        <f t="shared" si="0"/>
        <v>#DIV/0!</v>
      </c>
      <c r="L16" s="300" t="e">
        <f t="shared" si="1"/>
        <v>#DIV/0!</v>
      </c>
      <c r="M16" s="38"/>
      <c r="N16" s="56"/>
      <c r="O16" s="38"/>
      <c r="P16" s="35"/>
      <c r="Q16" s="35"/>
      <c r="R16" s="35"/>
      <c r="S16" s="35"/>
      <c r="T16" s="35"/>
      <c r="U16" s="35"/>
      <c r="V16" s="35"/>
      <c r="W16" s="35"/>
      <c r="X16" s="35"/>
      <c r="Y16" s="35"/>
      <c r="Z16" s="35"/>
    </row>
    <row r="17" spans="1:26" ht="12.75" outlineLevel="1">
      <c r="A17" s="227" t="str">
        <f>'Données sur les ventes'!B16</f>
        <v>Produit B</v>
      </c>
      <c r="B17" s="22">
        <f>'Données sur les ventes'!D16</f>
        <v>0</v>
      </c>
      <c r="C17" s="369">
        <f>'Données sur les ventes'!F16</f>
        <v>0</v>
      </c>
      <c r="D17" s="369" t="e">
        <f>Marges!E17</f>
        <v>#DIV/0!</v>
      </c>
      <c r="E17" s="245">
        <f>Marges!F17</f>
        <v>0</v>
      </c>
      <c r="F17" s="307">
        <v>4.5</v>
      </c>
      <c r="G17" s="308">
        <v>1</v>
      </c>
      <c r="H17" s="334">
        <f t="shared" si="2"/>
        <v>0</v>
      </c>
      <c r="I17" s="28">
        <f t="shared" si="3"/>
        <v>0</v>
      </c>
      <c r="J17" s="30" t="e">
        <f>Marges!D17</f>
        <v>#DIV/0!</v>
      </c>
      <c r="K17" s="30" t="e">
        <f t="shared" si="0"/>
        <v>#DIV/0!</v>
      </c>
      <c r="L17" s="300" t="e">
        <f t="shared" si="1"/>
        <v>#DIV/0!</v>
      </c>
      <c r="M17" s="38"/>
      <c r="N17" s="56"/>
      <c r="O17" s="38"/>
      <c r="P17" s="35"/>
      <c r="Q17" s="35"/>
      <c r="R17" s="35"/>
      <c r="S17" s="35"/>
      <c r="T17" s="35"/>
      <c r="U17" s="35"/>
      <c r="V17" s="35"/>
      <c r="W17" s="35"/>
      <c r="X17" s="35"/>
      <c r="Y17" s="35"/>
      <c r="Z17" s="35"/>
    </row>
    <row r="18" spans="1:26" ht="12.75" outlineLevel="1">
      <c r="A18" s="227" t="str">
        <f>'Données sur les ventes'!B17</f>
        <v>Produit A</v>
      </c>
      <c r="B18" s="22">
        <f>'Données sur les ventes'!D17</f>
        <v>0</v>
      </c>
      <c r="C18" s="369">
        <f>'Données sur les ventes'!F17</f>
        <v>0</v>
      </c>
      <c r="D18" s="369" t="e">
        <f>Marges!E18</f>
        <v>#DIV/0!</v>
      </c>
      <c r="E18" s="245">
        <f>Marges!F18</f>
        <v>0</v>
      </c>
      <c r="F18" s="307">
        <v>4.5</v>
      </c>
      <c r="G18" s="308">
        <v>1</v>
      </c>
      <c r="H18" s="334">
        <f t="shared" si="2"/>
        <v>0</v>
      </c>
      <c r="I18" s="28">
        <f t="shared" si="3"/>
        <v>0</v>
      </c>
      <c r="J18" s="30" t="e">
        <f>Marges!D18</f>
        <v>#DIV/0!</v>
      </c>
      <c r="K18" s="30" t="e">
        <f t="shared" si="0"/>
        <v>#DIV/0!</v>
      </c>
      <c r="L18" s="300" t="e">
        <f t="shared" si="1"/>
        <v>#DIV/0!</v>
      </c>
      <c r="M18" s="38"/>
      <c r="N18" s="56"/>
      <c r="O18" s="38"/>
      <c r="P18" s="35"/>
      <c r="Q18" s="35"/>
      <c r="R18" s="35"/>
      <c r="S18" s="35"/>
      <c r="T18" s="35"/>
      <c r="U18" s="35"/>
      <c r="V18" s="35"/>
      <c r="W18" s="35"/>
      <c r="X18" s="35"/>
      <c r="Y18" s="35"/>
      <c r="Z18" s="35"/>
    </row>
    <row r="19" spans="1:26" ht="12.75" outlineLevel="1">
      <c r="A19" s="227" t="str">
        <f>'Données sur les ventes'!B18</f>
        <v>Produit B</v>
      </c>
      <c r="B19" s="22">
        <f>'Données sur les ventes'!D18</f>
        <v>0</v>
      </c>
      <c r="C19" s="369">
        <f>'Données sur les ventes'!F18</f>
        <v>0</v>
      </c>
      <c r="D19" s="369" t="e">
        <f>Marges!E19</f>
        <v>#DIV/0!</v>
      </c>
      <c r="E19" s="245">
        <f>Marges!F19</f>
        <v>0</v>
      </c>
      <c r="F19" s="307">
        <v>4.5</v>
      </c>
      <c r="G19" s="308">
        <v>1</v>
      </c>
      <c r="H19" s="334">
        <f>B19*G19</f>
        <v>0</v>
      </c>
      <c r="I19" s="28">
        <f t="shared" si="3"/>
        <v>0</v>
      </c>
      <c r="J19" s="30" t="e">
        <f>Marges!D19</f>
        <v>#DIV/0!</v>
      </c>
      <c r="K19" s="30" t="e">
        <f t="shared" si="0"/>
        <v>#DIV/0!</v>
      </c>
      <c r="L19" s="300">
        <f>_xlfn.IFERROR(K19/I19,0)</f>
        <v>0</v>
      </c>
      <c r="M19" s="38"/>
      <c r="N19" s="56"/>
      <c r="O19" s="38"/>
      <c r="P19" s="35"/>
      <c r="Q19" s="35"/>
      <c r="R19" s="35"/>
      <c r="S19" s="35"/>
      <c r="T19" s="35"/>
      <c r="U19" s="35"/>
      <c r="V19" s="35"/>
      <c r="W19" s="35"/>
      <c r="X19" s="35"/>
      <c r="Y19" s="35"/>
      <c r="Z19" s="35"/>
    </row>
    <row r="20" spans="1:26" ht="12.75">
      <c r="A20" s="226" t="str">
        <f>'Données sur les ventes'!B19</f>
        <v>Recette 1, format 1</v>
      </c>
      <c r="B20" s="213"/>
      <c r="C20" s="213"/>
      <c r="D20" s="390">
        <f>Marges!E20</f>
        <v>0</v>
      </c>
      <c r="E20" s="391">
        <f>Marges!F20</f>
        <v>0</v>
      </c>
      <c r="F20" s="309"/>
      <c r="G20" s="310"/>
      <c r="H20" s="335" t="s">
        <v>0</v>
      </c>
      <c r="I20" s="29">
        <f>SUM(I8:I18)</f>
        <v>0</v>
      </c>
      <c r="J20" s="336" t="e">
        <f>SUM(J8:J18)</f>
        <v>#DIV/0!</v>
      </c>
      <c r="K20" s="336" t="e">
        <f>SUM(K8:K18)</f>
        <v>#DIV/0!</v>
      </c>
      <c r="L20" s="301" t="e">
        <f t="shared" si="1"/>
        <v>#DIV/0!</v>
      </c>
      <c r="M20" s="38"/>
      <c r="N20" s="38"/>
      <c r="O20" s="38"/>
      <c r="P20" s="35"/>
      <c r="Q20" s="35"/>
      <c r="R20" s="35"/>
      <c r="S20" s="35"/>
      <c r="T20" s="35"/>
      <c r="U20" s="35"/>
      <c r="V20" s="35"/>
      <c r="W20" s="35"/>
      <c r="X20" s="35"/>
      <c r="Y20" s="35"/>
      <c r="Z20" s="35"/>
    </row>
    <row r="21" spans="1:26" ht="12.75" outlineLevel="1">
      <c r="A21" s="211" t="str">
        <f>'Données sur les ventes'!B20</f>
        <v>Recette 1, format 2</v>
      </c>
      <c r="B21" s="213"/>
      <c r="C21" s="213"/>
      <c r="D21" s="213"/>
      <c r="E21" s="213"/>
      <c r="F21" s="309"/>
      <c r="G21" s="310"/>
      <c r="H21" s="335"/>
      <c r="I21" s="337"/>
      <c r="J21" s="338"/>
      <c r="K21" s="338"/>
      <c r="L21" s="302"/>
      <c r="M21" s="38"/>
      <c r="N21" s="38"/>
      <c r="O21" s="38"/>
      <c r="P21" s="35"/>
      <c r="Q21" s="35"/>
      <c r="R21" s="35"/>
      <c r="S21" s="35"/>
      <c r="T21" s="35"/>
      <c r="U21" s="35"/>
      <c r="V21" s="35"/>
      <c r="W21" s="35"/>
      <c r="X21" s="35"/>
      <c r="Y21" s="35"/>
      <c r="Z21" s="35"/>
    </row>
    <row r="22" spans="1:26" ht="12.75" outlineLevel="1">
      <c r="A22" s="227" t="str">
        <f>'Données sur les ventes'!B21</f>
        <v>Produit A</v>
      </c>
      <c r="B22" s="228">
        <f>'Données sur les ventes'!D21</f>
        <v>0</v>
      </c>
      <c r="C22" s="229">
        <f>'Données sur les ventes'!F21</f>
        <v>0</v>
      </c>
      <c r="D22" s="229"/>
      <c r="E22" s="229"/>
      <c r="F22" s="311">
        <v>0</v>
      </c>
      <c r="G22" s="312">
        <v>1</v>
      </c>
      <c r="H22" s="339">
        <f>B22*G22</f>
        <v>0</v>
      </c>
      <c r="I22" s="340">
        <f>H22*F22</f>
        <v>0</v>
      </c>
      <c r="J22" s="341">
        <f>Marges!D22</f>
        <v>0</v>
      </c>
      <c r="K22" s="341">
        <f>I22-J22</f>
        <v>0</v>
      </c>
      <c r="L22" s="303" t="e">
        <f aca="true" t="shared" si="4" ref="L22:L34">K22/I22</f>
        <v>#DIV/0!</v>
      </c>
      <c r="M22" s="38"/>
      <c r="N22" s="38"/>
      <c r="O22" s="38"/>
      <c r="P22" s="35"/>
      <c r="Q22" s="35"/>
      <c r="R22" s="35"/>
      <c r="S22" s="35"/>
      <c r="T22" s="35"/>
      <c r="U22" s="35"/>
      <c r="V22" s="35"/>
      <c r="W22" s="35"/>
      <c r="X22" s="35"/>
      <c r="Y22" s="35"/>
      <c r="Z22" s="35"/>
    </row>
    <row r="23" spans="1:26" ht="12.75" outlineLevel="1">
      <c r="A23" s="227" t="str">
        <f>'Données sur les ventes'!B22</f>
        <v>Produit B</v>
      </c>
      <c r="B23" s="228">
        <f>'Données sur les ventes'!D22</f>
        <v>0</v>
      </c>
      <c r="C23" s="229">
        <f>'Données sur les ventes'!F22</f>
        <v>0</v>
      </c>
      <c r="D23" s="229"/>
      <c r="E23" s="229"/>
      <c r="F23" s="311">
        <v>0</v>
      </c>
      <c r="G23" s="312">
        <v>1</v>
      </c>
      <c r="H23" s="339">
        <f aca="true" t="shared" si="5" ref="H23:H33">B23*G23</f>
        <v>0</v>
      </c>
      <c r="I23" s="340">
        <f aca="true" t="shared" si="6" ref="I23:I33">H23*F23</f>
        <v>0</v>
      </c>
      <c r="J23" s="341">
        <f>Marges!D23</f>
        <v>0</v>
      </c>
      <c r="K23" s="341">
        <f aca="true" t="shared" si="7" ref="K23:K33">I23-J23</f>
        <v>0</v>
      </c>
      <c r="L23" s="303" t="e">
        <f t="shared" si="4"/>
        <v>#DIV/0!</v>
      </c>
      <c r="M23" s="38"/>
      <c r="N23" s="38"/>
      <c r="O23" s="38"/>
      <c r="P23" s="35"/>
      <c r="Q23" s="35"/>
      <c r="R23" s="35"/>
      <c r="S23" s="35"/>
      <c r="T23" s="35"/>
      <c r="U23" s="35"/>
      <c r="V23" s="35"/>
      <c r="W23" s="35"/>
      <c r="X23" s="35"/>
      <c r="Y23" s="35"/>
      <c r="Z23" s="35"/>
    </row>
    <row r="24" spans="1:26" ht="12.75" outlineLevel="1">
      <c r="A24" s="227" t="str">
        <f>'Données sur les ventes'!B23</f>
        <v>Produit A</v>
      </c>
      <c r="B24" s="228">
        <f>'Données sur les ventes'!D23</f>
        <v>0</v>
      </c>
      <c r="C24" s="229">
        <f>'Données sur les ventes'!F23</f>
        <v>0</v>
      </c>
      <c r="D24" s="229"/>
      <c r="E24" s="229"/>
      <c r="F24" s="311">
        <v>0</v>
      </c>
      <c r="G24" s="312">
        <v>1</v>
      </c>
      <c r="H24" s="339">
        <f t="shared" si="5"/>
        <v>0</v>
      </c>
      <c r="I24" s="340">
        <f t="shared" si="6"/>
        <v>0</v>
      </c>
      <c r="J24" s="341">
        <f>Marges!D24</f>
        <v>0</v>
      </c>
      <c r="K24" s="341">
        <f t="shared" si="7"/>
        <v>0</v>
      </c>
      <c r="L24" s="303" t="e">
        <f t="shared" si="4"/>
        <v>#DIV/0!</v>
      </c>
      <c r="M24" s="38"/>
      <c r="N24" s="38"/>
      <c r="O24" s="38"/>
      <c r="P24" s="35"/>
      <c r="Q24" s="35"/>
      <c r="R24" s="35"/>
      <c r="S24" s="35"/>
      <c r="T24" s="35"/>
      <c r="U24" s="35"/>
      <c r="V24" s="35"/>
      <c r="W24" s="35"/>
      <c r="X24" s="35"/>
      <c r="Y24" s="35"/>
      <c r="Z24" s="35"/>
    </row>
    <row r="25" spans="1:26" ht="12.75" outlineLevel="1">
      <c r="A25" s="227" t="str">
        <f>'Données sur les ventes'!B24</f>
        <v>Produit B</v>
      </c>
      <c r="B25" s="228">
        <f>'Données sur les ventes'!D24</f>
        <v>0</v>
      </c>
      <c r="C25" s="229">
        <f>'Données sur les ventes'!F24</f>
        <v>0</v>
      </c>
      <c r="D25" s="229"/>
      <c r="E25" s="229"/>
      <c r="F25" s="311">
        <v>0</v>
      </c>
      <c r="G25" s="312">
        <v>1</v>
      </c>
      <c r="H25" s="339">
        <f t="shared" si="5"/>
        <v>0</v>
      </c>
      <c r="I25" s="340">
        <f t="shared" si="6"/>
        <v>0</v>
      </c>
      <c r="J25" s="341">
        <f>Marges!D25</f>
        <v>0</v>
      </c>
      <c r="K25" s="341">
        <f t="shared" si="7"/>
        <v>0</v>
      </c>
      <c r="L25" s="303" t="e">
        <f t="shared" si="4"/>
        <v>#DIV/0!</v>
      </c>
      <c r="M25" s="38"/>
      <c r="N25" s="38"/>
      <c r="O25" s="38"/>
      <c r="P25" s="35"/>
      <c r="Q25" s="35"/>
      <c r="R25" s="35"/>
      <c r="S25" s="35"/>
      <c r="T25" s="35"/>
      <c r="U25" s="35"/>
      <c r="V25" s="35"/>
      <c r="W25" s="35"/>
      <c r="X25" s="35"/>
      <c r="Y25" s="35"/>
      <c r="Z25" s="35"/>
    </row>
    <row r="26" spans="1:26" ht="12.75" outlineLevel="1">
      <c r="A26" s="227" t="str">
        <f>'Données sur les ventes'!B25</f>
        <v>Produit A</v>
      </c>
      <c r="B26" s="228">
        <f>'Données sur les ventes'!D25</f>
        <v>0</v>
      </c>
      <c r="C26" s="229">
        <f>'Données sur les ventes'!F25</f>
        <v>0</v>
      </c>
      <c r="D26" s="229"/>
      <c r="E26" s="229"/>
      <c r="F26" s="311">
        <v>0</v>
      </c>
      <c r="G26" s="312">
        <v>1</v>
      </c>
      <c r="H26" s="339">
        <f t="shared" si="5"/>
        <v>0</v>
      </c>
      <c r="I26" s="340">
        <f t="shared" si="6"/>
        <v>0</v>
      </c>
      <c r="J26" s="341">
        <f>Marges!D26</f>
        <v>0</v>
      </c>
      <c r="K26" s="341">
        <f t="shared" si="7"/>
        <v>0</v>
      </c>
      <c r="L26" s="303" t="e">
        <f t="shared" si="4"/>
        <v>#DIV/0!</v>
      </c>
      <c r="M26" s="38"/>
      <c r="N26" s="38"/>
      <c r="O26" s="38"/>
      <c r="P26" s="35"/>
      <c r="Q26" s="35"/>
      <c r="R26" s="35"/>
      <c r="S26" s="35"/>
      <c r="T26" s="35"/>
      <c r="U26" s="35"/>
      <c r="V26" s="35"/>
      <c r="W26" s="35"/>
      <c r="X26" s="35"/>
      <c r="Y26" s="35"/>
      <c r="Z26" s="35"/>
    </row>
    <row r="27" spans="1:26" ht="12.75" outlineLevel="1">
      <c r="A27" s="227" t="str">
        <f>'Données sur les ventes'!B26</f>
        <v>Produit B</v>
      </c>
      <c r="B27" s="228">
        <f>'Données sur les ventes'!D26</f>
        <v>0</v>
      </c>
      <c r="C27" s="229">
        <f>'Données sur les ventes'!F26</f>
        <v>0</v>
      </c>
      <c r="D27" s="229"/>
      <c r="E27" s="229"/>
      <c r="F27" s="311">
        <v>0</v>
      </c>
      <c r="G27" s="312">
        <v>1</v>
      </c>
      <c r="H27" s="339">
        <f t="shared" si="5"/>
        <v>0</v>
      </c>
      <c r="I27" s="340">
        <f t="shared" si="6"/>
        <v>0</v>
      </c>
      <c r="J27" s="341">
        <f>Marges!D27</f>
        <v>0</v>
      </c>
      <c r="K27" s="341">
        <f t="shared" si="7"/>
        <v>0</v>
      </c>
      <c r="L27" s="303" t="e">
        <f t="shared" si="4"/>
        <v>#DIV/0!</v>
      </c>
      <c r="M27" s="38"/>
      <c r="N27" s="38"/>
      <c r="O27" s="38"/>
      <c r="P27" s="35"/>
      <c r="Q27" s="35"/>
      <c r="R27" s="35"/>
      <c r="S27" s="35"/>
      <c r="T27" s="35"/>
      <c r="U27" s="35"/>
      <c r="V27" s="35"/>
      <c r="W27" s="35"/>
      <c r="X27" s="35"/>
      <c r="Y27" s="35"/>
      <c r="Z27" s="35"/>
    </row>
    <row r="28" spans="1:26" ht="12.75" outlineLevel="1">
      <c r="A28" s="227" t="str">
        <f>'Données sur les ventes'!B27</f>
        <v>Produit A</v>
      </c>
      <c r="B28" s="228">
        <f>'Données sur les ventes'!D27</f>
        <v>0</v>
      </c>
      <c r="C28" s="229">
        <f>'Données sur les ventes'!F27</f>
        <v>0</v>
      </c>
      <c r="D28" s="229"/>
      <c r="E28" s="229"/>
      <c r="F28" s="311">
        <v>0</v>
      </c>
      <c r="G28" s="312">
        <v>1</v>
      </c>
      <c r="H28" s="339">
        <f t="shared" si="5"/>
        <v>0</v>
      </c>
      <c r="I28" s="340">
        <f t="shared" si="6"/>
        <v>0</v>
      </c>
      <c r="J28" s="341">
        <f>Marges!D28</f>
        <v>0</v>
      </c>
      <c r="K28" s="341">
        <f t="shared" si="7"/>
        <v>0</v>
      </c>
      <c r="L28" s="303" t="e">
        <f t="shared" si="4"/>
        <v>#DIV/0!</v>
      </c>
      <c r="M28" s="38"/>
      <c r="N28" s="38"/>
      <c r="O28" s="38"/>
      <c r="P28" s="35"/>
      <c r="Q28" s="35"/>
      <c r="R28" s="35"/>
      <c r="S28" s="35"/>
      <c r="T28" s="35"/>
      <c r="U28" s="35"/>
      <c r="V28" s="35"/>
      <c r="W28" s="35"/>
      <c r="X28" s="35"/>
      <c r="Y28" s="35"/>
      <c r="Z28" s="35"/>
    </row>
    <row r="29" spans="1:26" ht="12.75" outlineLevel="1">
      <c r="A29" s="227" t="str">
        <f>'Données sur les ventes'!B28</f>
        <v>Produit B</v>
      </c>
      <c r="B29" s="228">
        <f>'Données sur les ventes'!D28</f>
        <v>0</v>
      </c>
      <c r="C29" s="229">
        <f>'Données sur les ventes'!F28</f>
        <v>0</v>
      </c>
      <c r="D29" s="229"/>
      <c r="E29" s="229"/>
      <c r="F29" s="311">
        <v>0</v>
      </c>
      <c r="G29" s="312">
        <v>1</v>
      </c>
      <c r="H29" s="339">
        <f t="shared" si="5"/>
        <v>0</v>
      </c>
      <c r="I29" s="340">
        <f t="shared" si="6"/>
        <v>0</v>
      </c>
      <c r="J29" s="341">
        <f>Marges!D29</f>
        <v>0</v>
      </c>
      <c r="K29" s="341">
        <f t="shared" si="7"/>
        <v>0</v>
      </c>
      <c r="L29" s="303" t="e">
        <f t="shared" si="4"/>
        <v>#DIV/0!</v>
      </c>
      <c r="M29" s="38"/>
      <c r="N29" s="38"/>
      <c r="O29" s="38"/>
      <c r="P29" s="35"/>
      <c r="Q29" s="35"/>
      <c r="R29" s="35"/>
      <c r="S29" s="35"/>
      <c r="T29" s="35"/>
      <c r="U29" s="35"/>
      <c r="V29" s="35"/>
      <c r="W29" s="35"/>
      <c r="X29" s="35"/>
      <c r="Y29" s="35"/>
      <c r="Z29" s="35"/>
    </row>
    <row r="30" spans="1:26" ht="12.75" outlineLevel="1">
      <c r="A30" s="227" t="str">
        <f>'Données sur les ventes'!B29</f>
        <v>Produit A</v>
      </c>
      <c r="B30" s="228">
        <f>'Données sur les ventes'!D29</f>
        <v>0</v>
      </c>
      <c r="C30" s="229">
        <f>'Données sur les ventes'!F29</f>
        <v>0</v>
      </c>
      <c r="D30" s="229"/>
      <c r="E30" s="229"/>
      <c r="F30" s="311">
        <v>0</v>
      </c>
      <c r="G30" s="312">
        <v>1</v>
      </c>
      <c r="H30" s="339">
        <f t="shared" si="5"/>
        <v>0</v>
      </c>
      <c r="I30" s="340">
        <f t="shared" si="6"/>
        <v>0</v>
      </c>
      <c r="J30" s="341">
        <f>Marges!D30</f>
        <v>0</v>
      </c>
      <c r="K30" s="341">
        <f t="shared" si="7"/>
        <v>0</v>
      </c>
      <c r="L30" s="303" t="e">
        <f t="shared" si="4"/>
        <v>#DIV/0!</v>
      </c>
      <c r="M30" s="38"/>
      <c r="N30" s="38"/>
      <c r="O30" s="38"/>
      <c r="P30" s="35"/>
      <c r="Q30" s="35"/>
      <c r="R30" s="35"/>
      <c r="S30" s="35"/>
      <c r="T30" s="35"/>
      <c r="U30" s="35"/>
      <c r="V30" s="35"/>
      <c r="W30" s="35"/>
      <c r="X30" s="35"/>
      <c r="Y30" s="35"/>
      <c r="Z30" s="35"/>
    </row>
    <row r="31" spans="1:26" ht="12.75" outlineLevel="1">
      <c r="A31" s="227" t="str">
        <f>'Données sur les ventes'!B30</f>
        <v>Produit B</v>
      </c>
      <c r="B31" s="228">
        <f>'Données sur les ventes'!D30</f>
        <v>0</v>
      </c>
      <c r="C31" s="229">
        <f>'Données sur les ventes'!F30</f>
        <v>0</v>
      </c>
      <c r="D31" s="229"/>
      <c r="E31" s="229"/>
      <c r="F31" s="311">
        <v>0</v>
      </c>
      <c r="G31" s="312">
        <v>1</v>
      </c>
      <c r="H31" s="339">
        <f t="shared" si="5"/>
        <v>0</v>
      </c>
      <c r="I31" s="340">
        <f t="shared" si="6"/>
        <v>0</v>
      </c>
      <c r="J31" s="341">
        <f>Marges!D31</f>
        <v>0</v>
      </c>
      <c r="K31" s="341">
        <f t="shared" si="7"/>
        <v>0</v>
      </c>
      <c r="L31" s="303" t="e">
        <f t="shared" si="4"/>
        <v>#DIV/0!</v>
      </c>
      <c r="M31" s="38"/>
      <c r="N31" s="38"/>
      <c r="O31" s="38"/>
      <c r="P31" s="35"/>
      <c r="Q31" s="35"/>
      <c r="R31" s="35"/>
      <c r="S31" s="35"/>
      <c r="T31" s="35"/>
      <c r="U31" s="35"/>
      <c r="V31" s="35"/>
      <c r="W31" s="35"/>
      <c r="X31" s="35"/>
      <c r="Y31" s="35"/>
      <c r="Z31" s="35"/>
    </row>
    <row r="32" spans="1:26" ht="12.75" outlineLevel="1">
      <c r="A32" s="227" t="str">
        <f>'Données sur les ventes'!B31</f>
        <v>Produit A</v>
      </c>
      <c r="B32" s="228">
        <f>'Données sur les ventes'!D31</f>
        <v>0</v>
      </c>
      <c r="C32" s="229">
        <f>'Données sur les ventes'!F31</f>
        <v>0</v>
      </c>
      <c r="D32" s="229"/>
      <c r="E32" s="229"/>
      <c r="F32" s="311">
        <v>0</v>
      </c>
      <c r="G32" s="312">
        <v>1</v>
      </c>
      <c r="H32" s="339">
        <f t="shared" si="5"/>
        <v>0</v>
      </c>
      <c r="I32" s="340">
        <f t="shared" si="6"/>
        <v>0</v>
      </c>
      <c r="J32" s="341">
        <f>Marges!D33</f>
        <v>0</v>
      </c>
      <c r="K32" s="341">
        <f t="shared" si="7"/>
        <v>0</v>
      </c>
      <c r="L32" s="303" t="e">
        <f t="shared" si="4"/>
        <v>#DIV/0!</v>
      </c>
      <c r="M32" s="38"/>
      <c r="N32" s="38"/>
      <c r="O32" s="38"/>
      <c r="P32" s="35"/>
      <c r="Q32" s="35"/>
      <c r="R32" s="35"/>
      <c r="S32" s="35"/>
      <c r="T32" s="35"/>
      <c r="U32" s="35"/>
      <c r="V32" s="35"/>
      <c r="W32" s="35"/>
      <c r="X32" s="35"/>
      <c r="Y32" s="35"/>
      <c r="Z32" s="35"/>
    </row>
    <row r="33" spans="1:26" ht="12.75" outlineLevel="1">
      <c r="A33" s="227" t="str">
        <f>'Données sur les ventes'!B32</f>
        <v>Produit B</v>
      </c>
      <c r="B33" s="228">
        <f>'Données sur les ventes'!D32</f>
        <v>0</v>
      </c>
      <c r="C33" s="229">
        <f>'Données sur les ventes'!F32</f>
        <v>0</v>
      </c>
      <c r="D33" s="229"/>
      <c r="E33" s="229"/>
      <c r="F33" s="311">
        <v>0</v>
      </c>
      <c r="G33" s="312">
        <v>1</v>
      </c>
      <c r="H33" s="339">
        <f t="shared" si="5"/>
        <v>0</v>
      </c>
      <c r="I33" s="340">
        <f t="shared" si="6"/>
        <v>0</v>
      </c>
      <c r="J33" s="341">
        <f>Marges!D34</f>
        <v>0</v>
      </c>
      <c r="K33" s="341">
        <f t="shared" si="7"/>
        <v>0</v>
      </c>
      <c r="L33" s="303" t="e">
        <f t="shared" si="4"/>
        <v>#DIV/0!</v>
      </c>
      <c r="M33" s="38"/>
      <c r="N33" s="38"/>
      <c r="O33" s="38"/>
      <c r="P33" s="35"/>
      <c r="Q33" s="35"/>
      <c r="R33" s="35"/>
      <c r="S33" s="35"/>
      <c r="T33" s="35"/>
      <c r="U33" s="35"/>
      <c r="V33" s="35"/>
      <c r="W33" s="35"/>
      <c r="X33" s="35"/>
      <c r="Y33" s="35"/>
      <c r="Z33" s="35"/>
    </row>
    <row r="34" spans="1:26" ht="12.75">
      <c r="A34" s="226" t="str">
        <f>'Données sur les ventes'!B33</f>
        <v>Recette 1, format 2</v>
      </c>
      <c r="B34" s="2"/>
      <c r="C34" s="2"/>
      <c r="D34" s="2"/>
      <c r="E34" s="2"/>
      <c r="F34" s="18"/>
      <c r="G34" s="8"/>
      <c r="H34" s="335" t="s">
        <v>0</v>
      </c>
      <c r="I34" s="29">
        <f>SUM(I22:I32)</f>
        <v>0</v>
      </c>
      <c r="J34" s="342">
        <f>SUM(J22:J32)</f>
        <v>0</v>
      </c>
      <c r="K34" s="336">
        <f>SUM(K22:K32)</f>
        <v>0</v>
      </c>
      <c r="L34" s="301" t="e">
        <f t="shared" si="4"/>
        <v>#DIV/0!</v>
      </c>
      <c r="M34" s="38"/>
      <c r="N34" s="38"/>
      <c r="O34" s="38"/>
      <c r="P34" s="35"/>
      <c r="Q34" s="35"/>
      <c r="R34" s="35"/>
      <c r="S34" s="35"/>
      <c r="T34" s="35"/>
      <c r="U34" s="35"/>
      <c r="V34" s="35"/>
      <c r="W34" s="35"/>
      <c r="X34" s="35"/>
      <c r="Y34" s="35"/>
      <c r="Z34" s="35"/>
    </row>
    <row r="35" spans="1:26" ht="12.75" outlineLevel="1">
      <c r="A35" s="215" t="str">
        <f>'Données sur les ventes'!B34</f>
        <v>Recette 2, format 1</v>
      </c>
      <c r="B35" s="2"/>
      <c r="C35" s="2"/>
      <c r="D35" s="2"/>
      <c r="E35" s="2"/>
      <c r="F35" s="18"/>
      <c r="G35" s="8"/>
      <c r="H35" s="335"/>
      <c r="I35" s="337"/>
      <c r="J35" s="338"/>
      <c r="K35" s="338"/>
      <c r="L35" s="302"/>
      <c r="M35" s="38"/>
      <c r="N35" s="38"/>
      <c r="O35" s="38"/>
      <c r="P35" s="35"/>
      <c r="Q35" s="35"/>
      <c r="R35" s="35"/>
      <c r="S35" s="35"/>
      <c r="T35" s="35"/>
      <c r="U35" s="35"/>
      <c r="V35" s="35"/>
      <c r="W35" s="35"/>
      <c r="X35" s="35"/>
      <c r="Y35" s="35"/>
      <c r="Z35" s="35"/>
    </row>
    <row r="36" spans="1:26" ht="12.75" outlineLevel="1">
      <c r="A36" s="59" t="str">
        <f>'Données sur les ventes'!B35</f>
        <v>a</v>
      </c>
      <c r="B36" s="22">
        <f>'Données sur les ventes'!D35</f>
        <v>0</v>
      </c>
      <c r="C36" s="229">
        <f>'Données sur les ventes'!F35</f>
        <v>0</v>
      </c>
      <c r="D36" s="229"/>
      <c r="E36" s="229"/>
      <c r="F36" s="307">
        <v>12</v>
      </c>
      <c r="G36" s="308">
        <v>1</v>
      </c>
      <c r="H36" s="339">
        <f aca="true" t="shared" si="8" ref="H36:H47">B36*G36</f>
        <v>0</v>
      </c>
      <c r="I36" s="340">
        <f aca="true" t="shared" si="9" ref="I36:I47">H36*F36</f>
        <v>0</v>
      </c>
      <c r="J36" s="338">
        <f>Marges!D36</f>
        <v>0</v>
      </c>
      <c r="K36" s="341">
        <f>I36-J36</f>
        <v>0</v>
      </c>
      <c r="L36" s="303" t="e">
        <f aca="true" t="shared" si="10" ref="L36:L48">K36/I36</f>
        <v>#DIV/0!</v>
      </c>
      <c r="M36" s="38"/>
      <c r="N36" s="38"/>
      <c r="O36" s="38"/>
      <c r="P36" s="35"/>
      <c r="Q36" s="35"/>
      <c r="R36" s="35"/>
      <c r="S36" s="35"/>
      <c r="T36" s="35"/>
      <c r="U36" s="35"/>
      <c r="V36" s="35"/>
      <c r="W36" s="35"/>
      <c r="X36" s="35"/>
      <c r="Y36" s="35"/>
      <c r="Z36" s="35"/>
    </row>
    <row r="37" spans="1:26" ht="12.75" outlineLevel="1">
      <c r="A37" s="59" t="str">
        <f>'Données sur les ventes'!B36</f>
        <v>b</v>
      </c>
      <c r="B37" s="22">
        <f>'Données sur les ventes'!D36</f>
        <v>0</v>
      </c>
      <c r="C37" s="229">
        <f>'Données sur les ventes'!F36</f>
        <v>0</v>
      </c>
      <c r="D37" s="229"/>
      <c r="E37" s="229"/>
      <c r="F37" s="307">
        <v>12</v>
      </c>
      <c r="G37" s="308">
        <v>1</v>
      </c>
      <c r="H37" s="339">
        <f t="shared" si="8"/>
        <v>0</v>
      </c>
      <c r="I37" s="340">
        <f t="shared" si="9"/>
        <v>0</v>
      </c>
      <c r="J37" s="338">
        <f>Marges!D37</f>
        <v>0</v>
      </c>
      <c r="K37" s="341">
        <f aca="true" t="shared" si="11" ref="K37:K47">I37-J37</f>
        <v>0</v>
      </c>
      <c r="L37" s="303" t="e">
        <f t="shared" si="10"/>
        <v>#DIV/0!</v>
      </c>
      <c r="M37" s="38"/>
      <c r="N37" s="38"/>
      <c r="O37" s="38"/>
      <c r="P37" s="35"/>
      <c r="Q37" s="35"/>
      <c r="R37" s="35"/>
      <c r="S37" s="35"/>
      <c r="T37" s="35"/>
      <c r="U37" s="35"/>
      <c r="V37" s="35"/>
      <c r="W37" s="35"/>
      <c r="X37" s="35"/>
      <c r="Y37" s="35"/>
      <c r="Z37" s="35"/>
    </row>
    <row r="38" spans="1:26" ht="12.75" outlineLevel="1">
      <c r="A38" s="59" t="str">
        <f>'Données sur les ventes'!B37</f>
        <v>c</v>
      </c>
      <c r="B38" s="22">
        <f>'Données sur les ventes'!D37</f>
        <v>0</v>
      </c>
      <c r="C38" s="229">
        <f>'Données sur les ventes'!F37</f>
        <v>0</v>
      </c>
      <c r="D38" s="229"/>
      <c r="E38" s="229"/>
      <c r="F38" s="307">
        <v>12</v>
      </c>
      <c r="G38" s="308">
        <v>1</v>
      </c>
      <c r="H38" s="339">
        <f t="shared" si="8"/>
        <v>0</v>
      </c>
      <c r="I38" s="340">
        <f t="shared" si="9"/>
        <v>0</v>
      </c>
      <c r="J38" s="338">
        <f>Marges!D38</f>
        <v>0</v>
      </c>
      <c r="K38" s="341">
        <f t="shared" si="11"/>
        <v>0</v>
      </c>
      <c r="L38" s="303" t="e">
        <f t="shared" si="10"/>
        <v>#DIV/0!</v>
      </c>
      <c r="M38" s="38"/>
      <c r="N38" s="38"/>
      <c r="O38" s="38"/>
      <c r="P38" s="35"/>
      <c r="Q38" s="35"/>
      <c r="R38" s="35"/>
      <c r="S38" s="35"/>
      <c r="T38" s="35"/>
      <c r="U38" s="35"/>
      <c r="V38" s="35"/>
      <c r="W38" s="35"/>
      <c r="X38" s="35"/>
      <c r="Y38" s="35"/>
      <c r="Z38" s="35"/>
    </row>
    <row r="39" spans="1:26" ht="12.75" outlineLevel="1">
      <c r="A39" s="59" t="str">
        <f>'Données sur les ventes'!B38</f>
        <v>d</v>
      </c>
      <c r="B39" s="22">
        <f>'Données sur les ventes'!D38</f>
        <v>0</v>
      </c>
      <c r="C39" s="229">
        <f>'Données sur les ventes'!F38</f>
        <v>0</v>
      </c>
      <c r="D39" s="229"/>
      <c r="E39" s="229"/>
      <c r="F39" s="307">
        <v>12</v>
      </c>
      <c r="G39" s="308">
        <v>1</v>
      </c>
      <c r="H39" s="339">
        <f t="shared" si="8"/>
        <v>0</v>
      </c>
      <c r="I39" s="340">
        <f t="shared" si="9"/>
        <v>0</v>
      </c>
      <c r="J39" s="338">
        <f>Marges!D39</f>
        <v>0</v>
      </c>
      <c r="K39" s="341">
        <f t="shared" si="11"/>
        <v>0</v>
      </c>
      <c r="L39" s="303" t="e">
        <f t="shared" si="10"/>
        <v>#DIV/0!</v>
      </c>
      <c r="M39" s="38"/>
      <c r="N39" s="38"/>
      <c r="O39" s="38"/>
      <c r="P39" s="35"/>
      <c r="Q39" s="35"/>
      <c r="R39" s="35"/>
      <c r="S39" s="35"/>
      <c r="T39" s="35"/>
      <c r="U39" s="35"/>
      <c r="V39" s="35"/>
      <c r="W39" s="35"/>
      <c r="X39" s="35"/>
      <c r="Y39" s="35"/>
      <c r="Z39" s="35"/>
    </row>
    <row r="40" spans="1:26" ht="12.75" outlineLevel="1">
      <c r="A40" s="59" t="str">
        <f>'Données sur les ventes'!B39</f>
        <v>e</v>
      </c>
      <c r="B40" s="22">
        <f>'Données sur les ventes'!D39</f>
        <v>0</v>
      </c>
      <c r="C40" s="229">
        <f>'Données sur les ventes'!F39</f>
        <v>0</v>
      </c>
      <c r="D40" s="229"/>
      <c r="E40" s="229"/>
      <c r="F40" s="307">
        <v>12</v>
      </c>
      <c r="G40" s="308">
        <v>1</v>
      </c>
      <c r="H40" s="339">
        <f t="shared" si="8"/>
        <v>0</v>
      </c>
      <c r="I40" s="340">
        <f t="shared" si="9"/>
        <v>0</v>
      </c>
      <c r="J40" s="338">
        <f>Marges!D40</f>
        <v>0</v>
      </c>
      <c r="K40" s="341">
        <f t="shared" si="11"/>
        <v>0</v>
      </c>
      <c r="L40" s="303" t="e">
        <f t="shared" si="10"/>
        <v>#DIV/0!</v>
      </c>
      <c r="M40" s="38"/>
      <c r="N40" s="38"/>
      <c r="O40" s="38"/>
      <c r="P40" s="35"/>
      <c r="Q40" s="35"/>
      <c r="R40" s="35"/>
      <c r="S40" s="35"/>
      <c r="T40" s="35"/>
      <c r="U40" s="35"/>
      <c r="V40" s="35"/>
      <c r="W40" s="35"/>
      <c r="X40" s="35"/>
      <c r="Y40" s="35"/>
      <c r="Z40" s="35"/>
    </row>
    <row r="41" spans="1:26" ht="12.75" outlineLevel="1">
      <c r="A41" s="59" t="str">
        <f>'Données sur les ventes'!B40</f>
        <v>f</v>
      </c>
      <c r="B41" s="22">
        <f>'Données sur les ventes'!D40</f>
        <v>0</v>
      </c>
      <c r="C41" s="229">
        <f>'Données sur les ventes'!F40</f>
        <v>0</v>
      </c>
      <c r="D41" s="229"/>
      <c r="E41" s="229"/>
      <c r="F41" s="307">
        <v>12</v>
      </c>
      <c r="G41" s="308">
        <v>1</v>
      </c>
      <c r="H41" s="339">
        <f t="shared" si="8"/>
        <v>0</v>
      </c>
      <c r="I41" s="340">
        <f t="shared" si="9"/>
        <v>0</v>
      </c>
      <c r="J41" s="338">
        <f>Marges!D41</f>
        <v>0</v>
      </c>
      <c r="K41" s="341">
        <f t="shared" si="11"/>
        <v>0</v>
      </c>
      <c r="L41" s="303" t="e">
        <f t="shared" si="10"/>
        <v>#DIV/0!</v>
      </c>
      <c r="M41" s="38"/>
      <c r="N41" s="38"/>
      <c r="O41" s="38"/>
      <c r="P41" s="35"/>
      <c r="Q41" s="35"/>
      <c r="R41" s="35"/>
      <c r="S41" s="35"/>
      <c r="T41" s="35"/>
      <c r="U41" s="35"/>
      <c r="V41" s="35"/>
      <c r="W41" s="35"/>
      <c r="X41" s="35"/>
      <c r="Y41" s="35"/>
      <c r="Z41" s="35"/>
    </row>
    <row r="42" spans="1:26" ht="12.75" outlineLevel="1">
      <c r="A42" s="59" t="str">
        <f>'Données sur les ventes'!B41</f>
        <v>g</v>
      </c>
      <c r="B42" s="22">
        <f>'Données sur les ventes'!D41</f>
        <v>0</v>
      </c>
      <c r="C42" s="229">
        <f>'Données sur les ventes'!F41</f>
        <v>0</v>
      </c>
      <c r="D42" s="229"/>
      <c r="E42" s="229"/>
      <c r="F42" s="307">
        <v>12</v>
      </c>
      <c r="G42" s="308">
        <v>1</v>
      </c>
      <c r="H42" s="339">
        <f t="shared" si="8"/>
        <v>0</v>
      </c>
      <c r="I42" s="340">
        <f t="shared" si="9"/>
        <v>0</v>
      </c>
      <c r="J42" s="338">
        <f>Marges!D42</f>
        <v>0</v>
      </c>
      <c r="K42" s="341">
        <f t="shared" si="11"/>
        <v>0</v>
      </c>
      <c r="L42" s="303" t="e">
        <f t="shared" si="10"/>
        <v>#DIV/0!</v>
      </c>
      <c r="M42" s="38"/>
      <c r="N42" s="38"/>
      <c r="O42" s="38"/>
      <c r="P42" s="35"/>
      <c r="Q42" s="35"/>
      <c r="R42" s="35"/>
      <c r="S42" s="35"/>
      <c r="T42" s="35"/>
      <c r="U42" s="35"/>
      <c r="V42" s="35"/>
      <c r="W42" s="35"/>
      <c r="X42" s="35"/>
      <c r="Y42" s="35"/>
      <c r="Z42" s="35"/>
    </row>
    <row r="43" spans="1:26" ht="12.75" outlineLevel="1">
      <c r="A43" s="59" t="str">
        <f>'Données sur les ventes'!B42</f>
        <v>h</v>
      </c>
      <c r="B43" s="22">
        <f>'Données sur les ventes'!D42</f>
        <v>0</v>
      </c>
      <c r="C43" s="229">
        <f>'Données sur les ventes'!F42</f>
        <v>0</v>
      </c>
      <c r="D43" s="229"/>
      <c r="E43" s="229"/>
      <c r="F43" s="307">
        <v>12</v>
      </c>
      <c r="G43" s="308">
        <v>1</v>
      </c>
      <c r="H43" s="339">
        <f t="shared" si="8"/>
        <v>0</v>
      </c>
      <c r="I43" s="340">
        <f t="shared" si="9"/>
        <v>0</v>
      </c>
      <c r="J43" s="338">
        <f>Marges!D43</f>
        <v>0</v>
      </c>
      <c r="K43" s="341">
        <f t="shared" si="11"/>
        <v>0</v>
      </c>
      <c r="L43" s="303" t="e">
        <f t="shared" si="10"/>
        <v>#DIV/0!</v>
      </c>
      <c r="M43" s="38"/>
      <c r="N43" s="38"/>
      <c r="O43" s="38"/>
      <c r="P43" s="35"/>
      <c r="Q43" s="35"/>
      <c r="R43" s="35"/>
      <c r="S43" s="35"/>
      <c r="T43" s="35"/>
      <c r="U43" s="35"/>
      <c r="V43" s="35"/>
      <c r="W43" s="35"/>
      <c r="X43" s="35"/>
      <c r="Y43" s="35"/>
      <c r="Z43" s="35"/>
    </row>
    <row r="44" spans="1:26" ht="12.75" outlineLevel="1">
      <c r="A44" s="59" t="str">
        <f>'Données sur les ventes'!B43</f>
        <v>i</v>
      </c>
      <c r="B44" s="22">
        <f>'Données sur les ventes'!D43</f>
        <v>0</v>
      </c>
      <c r="C44" s="229">
        <f>'Données sur les ventes'!F43</f>
        <v>0</v>
      </c>
      <c r="D44" s="229"/>
      <c r="E44" s="229"/>
      <c r="F44" s="307">
        <v>12</v>
      </c>
      <c r="G44" s="308">
        <v>1</v>
      </c>
      <c r="H44" s="339">
        <f t="shared" si="8"/>
        <v>0</v>
      </c>
      <c r="I44" s="340">
        <f t="shared" si="9"/>
        <v>0</v>
      </c>
      <c r="J44" s="338">
        <f>Marges!D44</f>
        <v>0</v>
      </c>
      <c r="K44" s="341">
        <f t="shared" si="11"/>
        <v>0</v>
      </c>
      <c r="L44" s="303" t="e">
        <f t="shared" si="10"/>
        <v>#DIV/0!</v>
      </c>
      <c r="M44" s="38"/>
      <c r="N44" s="38"/>
      <c r="O44" s="38"/>
      <c r="P44" s="35"/>
      <c r="Q44" s="35"/>
      <c r="R44" s="35"/>
      <c r="S44" s="35"/>
      <c r="T44" s="35"/>
      <c r="U44" s="35"/>
      <c r="V44" s="35"/>
      <c r="W44" s="35"/>
      <c r="X44" s="35"/>
      <c r="Y44" s="35"/>
      <c r="Z44" s="35"/>
    </row>
    <row r="45" spans="1:26" ht="12.75" outlineLevel="1">
      <c r="A45" s="59" t="str">
        <f>'Données sur les ventes'!B44</f>
        <v>j</v>
      </c>
      <c r="B45" s="22">
        <f>'Données sur les ventes'!D44</f>
        <v>0</v>
      </c>
      <c r="C45" s="229">
        <f>'Données sur les ventes'!F44</f>
        <v>0</v>
      </c>
      <c r="D45" s="229"/>
      <c r="E45" s="229"/>
      <c r="F45" s="307">
        <v>12</v>
      </c>
      <c r="G45" s="308">
        <v>1</v>
      </c>
      <c r="H45" s="339">
        <f t="shared" si="8"/>
        <v>0</v>
      </c>
      <c r="I45" s="340">
        <f t="shared" si="9"/>
        <v>0</v>
      </c>
      <c r="J45" s="338">
        <f>Marges!D45</f>
        <v>0</v>
      </c>
      <c r="K45" s="341">
        <f t="shared" si="11"/>
        <v>0</v>
      </c>
      <c r="L45" s="303" t="e">
        <f t="shared" si="10"/>
        <v>#DIV/0!</v>
      </c>
      <c r="M45" s="38"/>
      <c r="N45" s="38"/>
      <c r="O45" s="38"/>
      <c r="P45" s="35"/>
      <c r="Q45" s="35"/>
      <c r="R45" s="35"/>
      <c r="S45" s="35"/>
      <c r="T45" s="35"/>
      <c r="U45" s="35"/>
      <c r="V45" s="35"/>
      <c r="W45" s="35"/>
      <c r="X45" s="35"/>
      <c r="Y45" s="35"/>
      <c r="Z45" s="35"/>
    </row>
    <row r="46" spans="1:26" ht="12.75" outlineLevel="1">
      <c r="A46" s="59" t="str">
        <f>'Données sur les ventes'!B45</f>
        <v>k</v>
      </c>
      <c r="B46" s="22">
        <f>'Données sur les ventes'!D45</f>
        <v>0</v>
      </c>
      <c r="C46" s="229">
        <f>'Données sur les ventes'!F45</f>
        <v>0</v>
      </c>
      <c r="D46" s="229"/>
      <c r="E46" s="229"/>
      <c r="F46" s="307">
        <v>12</v>
      </c>
      <c r="G46" s="308">
        <v>1</v>
      </c>
      <c r="H46" s="339">
        <f t="shared" si="8"/>
        <v>0</v>
      </c>
      <c r="I46" s="340">
        <f t="shared" si="9"/>
        <v>0</v>
      </c>
      <c r="J46" s="338">
        <f>Marges!D46</f>
        <v>0</v>
      </c>
      <c r="K46" s="341">
        <f t="shared" si="11"/>
        <v>0</v>
      </c>
      <c r="L46" s="303" t="e">
        <f t="shared" si="10"/>
        <v>#DIV/0!</v>
      </c>
      <c r="M46" s="38"/>
      <c r="N46" s="38"/>
      <c r="O46" s="38"/>
      <c r="P46" s="35"/>
      <c r="Q46" s="35"/>
      <c r="R46" s="35"/>
      <c r="S46" s="35"/>
      <c r="T46" s="35"/>
      <c r="U46" s="35"/>
      <c r="V46" s="35"/>
      <c r="W46" s="35"/>
      <c r="X46" s="35"/>
      <c r="Y46" s="35"/>
      <c r="Z46" s="35"/>
    </row>
    <row r="47" spans="1:26" ht="12.75" outlineLevel="1">
      <c r="A47" s="59" t="str">
        <f>'Données sur les ventes'!B46</f>
        <v>l</v>
      </c>
      <c r="B47" s="22">
        <f>'Données sur les ventes'!D46</f>
        <v>0</v>
      </c>
      <c r="C47" s="229">
        <f>'Données sur les ventes'!F46</f>
        <v>0</v>
      </c>
      <c r="D47" s="229"/>
      <c r="E47" s="229"/>
      <c r="F47" s="307">
        <v>12</v>
      </c>
      <c r="G47" s="308">
        <v>1</v>
      </c>
      <c r="H47" s="339">
        <f t="shared" si="8"/>
        <v>0</v>
      </c>
      <c r="I47" s="340">
        <f t="shared" si="9"/>
        <v>0</v>
      </c>
      <c r="J47" s="338">
        <f>Marges!D47</f>
        <v>0</v>
      </c>
      <c r="K47" s="341">
        <f t="shared" si="11"/>
        <v>0</v>
      </c>
      <c r="L47" s="303" t="e">
        <f t="shared" si="10"/>
        <v>#DIV/0!</v>
      </c>
      <c r="M47" s="38"/>
      <c r="N47" s="38"/>
      <c r="O47" s="38"/>
      <c r="P47" s="35"/>
      <c r="Q47" s="35"/>
      <c r="R47" s="35"/>
      <c r="S47" s="35"/>
      <c r="T47" s="35"/>
      <c r="U47" s="35"/>
      <c r="V47" s="35"/>
      <c r="W47" s="35"/>
      <c r="X47" s="35"/>
      <c r="Y47" s="35"/>
      <c r="Z47" s="35"/>
    </row>
    <row r="48" spans="1:26" ht="12.75">
      <c r="A48" s="191" t="str">
        <f>'Données sur les ventes'!B47</f>
        <v>Recette 2, format 1</v>
      </c>
      <c r="B48" s="2"/>
      <c r="C48" s="2"/>
      <c r="D48" s="2"/>
      <c r="E48" s="2"/>
      <c r="F48" s="18"/>
      <c r="G48" s="8"/>
      <c r="H48" s="335" t="s">
        <v>0</v>
      </c>
      <c r="I48" s="29">
        <f>SUM(I36:I47)</f>
        <v>0</v>
      </c>
      <c r="J48" s="342">
        <f>SUM(J36:J47)</f>
        <v>0</v>
      </c>
      <c r="K48" s="336">
        <f>SUM(K36:K47)</f>
        <v>0</v>
      </c>
      <c r="L48" s="301" t="e">
        <f t="shared" si="10"/>
        <v>#DIV/0!</v>
      </c>
      <c r="M48" s="38"/>
      <c r="N48" s="38"/>
      <c r="O48" s="38"/>
      <c r="P48" s="35"/>
      <c r="Q48" s="35"/>
      <c r="R48" s="35"/>
      <c r="S48" s="35"/>
      <c r="T48" s="35"/>
      <c r="U48" s="35"/>
      <c r="V48" s="35"/>
      <c r="W48" s="35"/>
      <c r="X48" s="35"/>
      <c r="Y48" s="35"/>
      <c r="Z48" s="35"/>
    </row>
    <row r="49" spans="1:26" ht="12.75" outlineLevel="1">
      <c r="A49" s="215" t="str">
        <f>'Données sur les ventes'!B48</f>
        <v>Recette 2, format 2</v>
      </c>
      <c r="B49" s="2"/>
      <c r="C49" s="2"/>
      <c r="D49" s="2"/>
      <c r="E49" s="2"/>
      <c r="F49" s="18"/>
      <c r="G49" s="8"/>
      <c r="H49" s="335"/>
      <c r="I49" s="337"/>
      <c r="J49" s="338"/>
      <c r="K49" s="338"/>
      <c r="L49" s="302"/>
      <c r="M49" s="38"/>
      <c r="N49" s="38"/>
      <c r="O49" s="38"/>
      <c r="P49" s="35"/>
      <c r="Q49" s="35"/>
      <c r="R49" s="35"/>
      <c r="S49" s="35"/>
      <c r="T49" s="35"/>
      <c r="U49" s="35"/>
      <c r="V49" s="35"/>
      <c r="W49" s="35"/>
      <c r="X49" s="35"/>
      <c r="Y49" s="35"/>
      <c r="Z49" s="35"/>
    </row>
    <row r="50" spans="1:26" ht="12.75" outlineLevel="1">
      <c r="A50" s="59" t="str">
        <f>'Données sur les ventes'!B49</f>
        <v>a</v>
      </c>
      <c r="B50" s="22">
        <f>'Données sur les ventes'!D49</f>
        <v>0</v>
      </c>
      <c r="C50" s="229">
        <f>'Données sur les ventes'!F49</f>
        <v>0</v>
      </c>
      <c r="D50" s="229"/>
      <c r="E50" s="229"/>
      <c r="F50" s="307">
        <v>15</v>
      </c>
      <c r="G50" s="308">
        <v>1</v>
      </c>
      <c r="H50" s="339">
        <f>B50*G50</f>
        <v>0</v>
      </c>
      <c r="I50" s="340">
        <f>H50*F50</f>
        <v>0</v>
      </c>
      <c r="J50" s="338">
        <f>Marges!D50</f>
        <v>0</v>
      </c>
      <c r="K50" s="341">
        <f>I50-J50</f>
        <v>0</v>
      </c>
      <c r="L50" s="303" t="e">
        <f aca="true" t="shared" si="12" ref="L50:L62">K50/I50</f>
        <v>#DIV/0!</v>
      </c>
      <c r="M50" s="38"/>
      <c r="N50" s="38"/>
      <c r="O50" s="38"/>
      <c r="P50" s="35"/>
      <c r="Q50" s="35"/>
      <c r="R50" s="35"/>
      <c r="S50" s="35"/>
      <c r="T50" s="35"/>
      <c r="U50" s="35"/>
      <c r="V50" s="35"/>
      <c r="W50" s="35"/>
      <c r="X50" s="35"/>
      <c r="Y50" s="35"/>
      <c r="Z50" s="35"/>
    </row>
    <row r="51" spans="1:26" ht="12.75" outlineLevel="1">
      <c r="A51" s="59" t="str">
        <f>'Données sur les ventes'!B50</f>
        <v>b</v>
      </c>
      <c r="B51" s="22">
        <f>'Données sur les ventes'!D50</f>
        <v>0</v>
      </c>
      <c r="C51" s="229">
        <f>'Données sur les ventes'!F50</f>
        <v>0</v>
      </c>
      <c r="D51" s="229"/>
      <c r="E51" s="229"/>
      <c r="F51" s="307">
        <v>15</v>
      </c>
      <c r="G51" s="308">
        <v>1</v>
      </c>
      <c r="H51" s="339">
        <f aca="true" t="shared" si="13" ref="H51:H60">B51*G51</f>
        <v>0</v>
      </c>
      <c r="I51" s="340">
        <f aca="true" t="shared" si="14" ref="I51:I61">H51*F51</f>
        <v>0</v>
      </c>
      <c r="J51" s="338">
        <f>Marges!D51</f>
        <v>0</v>
      </c>
      <c r="K51" s="341">
        <f aca="true" t="shared" si="15" ref="K51:K61">I51-J51</f>
        <v>0</v>
      </c>
      <c r="L51" s="303" t="e">
        <f t="shared" si="12"/>
        <v>#DIV/0!</v>
      </c>
      <c r="M51" s="38"/>
      <c r="N51" s="38"/>
      <c r="O51" s="38"/>
      <c r="P51" s="35"/>
      <c r="Q51" s="35"/>
      <c r="R51" s="35"/>
      <c r="S51" s="35"/>
      <c r="T51" s="35"/>
      <c r="U51" s="35"/>
      <c r="V51" s="35"/>
      <c r="W51" s="35"/>
      <c r="X51" s="35"/>
      <c r="Y51" s="35"/>
      <c r="Z51" s="35"/>
    </row>
    <row r="52" spans="1:26" ht="12.75" outlineLevel="1">
      <c r="A52" s="59" t="str">
        <f>'Données sur les ventes'!B51</f>
        <v>c</v>
      </c>
      <c r="B52" s="22">
        <f>'Données sur les ventes'!D51</f>
        <v>0</v>
      </c>
      <c r="C52" s="229">
        <f>'Données sur les ventes'!F51</f>
        <v>0</v>
      </c>
      <c r="D52" s="229"/>
      <c r="E52" s="229"/>
      <c r="F52" s="307">
        <v>15</v>
      </c>
      <c r="G52" s="308">
        <v>1</v>
      </c>
      <c r="H52" s="339">
        <f t="shared" si="13"/>
        <v>0</v>
      </c>
      <c r="I52" s="340">
        <f t="shared" si="14"/>
        <v>0</v>
      </c>
      <c r="J52" s="338">
        <f>Marges!D52</f>
        <v>0</v>
      </c>
      <c r="K52" s="341">
        <f t="shared" si="15"/>
        <v>0</v>
      </c>
      <c r="L52" s="303" t="e">
        <f t="shared" si="12"/>
        <v>#DIV/0!</v>
      </c>
      <c r="M52" s="38"/>
      <c r="N52" s="38"/>
      <c r="O52" s="38"/>
      <c r="P52" s="35"/>
      <c r="Q52" s="35"/>
      <c r="R52" s="35"/>
      <c r="S52" s="35"/>
      <c r="T52" s="35"/>
      <c r="U52" s="35"/>
      <c r="V52" s="35"/>
      <c r="W52" s="35"/>
      <c r="X52" s="35"/>
      <c r="Y52" s="35"/>
      <c r="Z52" s="35"/>
    </row>
    <row r="53" spans="1:26" ht="12.75" outlineLevel="1">
      <c r="A53" s="59" t="str">
        <f>'Données sur les ventes'!B52</f>
        <v>d</v>
      </c>
      <c r="B53" s="22">
        <f>'Données sur les ventes'!D52</f>
        <v>0</v>
      </c>
      <c r="C53" s="229">
        <f>'Données sur les ventes'!F52</f>
        <v>0</v>
      </c>
      <c r="D53" s="229"/>
      <c r="E53" s="229"/>
      <c r="F53" s="307">
        <v>15</v>
      </c>
      <c r="G53" s="308">
        <v>1</v>
      </c>
      <c r="H53" s="339">
        <f t="shared" si="13"/>
        <v>0</v>
      </c>
      <c r="I53" s="340">
        <f t="shared" si="14"/>
        <v>0</v>
      </c>
      <c r="J53" s="338">
        <f>Marges!D53</f>
        <v>0</v>
      </c>
      <c r="K53" s="341">
        <f t="shared" si="15"/>
        <v>0</v>
      </c>
      <c r="L53" s="303" t="e">
        <f t="shared" si="12"/>
        <v>#DIV/0!</v>
      </c>
      <c r="M53" s="38"/>
      <c r="N53" s="38"/>
      <c r="O53" s="38"/>
      <c r="P53" s="35"/>
      <c r="Q53" s="35"/>
      <c r="R53" s="35"/>
      <c r="S53" s="35"/>
      <c r="T53" s="35"/>
      <c r="U53" s="35"/>
      <c r="V53" s="35"/>
      <c r="W53" s="35"/>
      <c r="X53" s="35"/>
      <c r="Y53" s="35"/>
      <c r="Z53" s="35"/>
    </row>
    <row r="54" spans="1:26" ht="12.75" outlineLevel="1">
      <c r="A54" s="59" t="str">
        <f>'Données sur les ventes'!B53</f>
        <v>e</v>
      </c>
      <c r="B54" s="22">
        <f>'Données sur les ventes'!D53</f>
        <v>0</v>
      </c>
      <c r="C54" s="229">
        <f>'Données sur les ventes'!F53</f>
        <v>0</v>
      </c>
      <c r="D54" s="229"/>
      <c r="E54" s="229"/>
      <c r="F54" s="307">
        <v>15</v>
      </c>
      <c r="G54" s="308">
        <v>1</v>
      </c>
      <c r="H54" s="339">
        <f t="shared" si="13"/>
        <v>0</v>
      </c>
      <c r="I54" s="340">
        <f t="shared" si="14"/>
        <v>0</v>
      </c>
      <c r="J54" s="338">
        <f>Marges!D54</f>
        <v>0</v>
      </c>
      <c r="K54" s="341">
        <f t="shared" si="15"/>
        <v>0</v>
      </c>
      <c r="L54" s="303" t="e">
        <f t="shared" si="12"/>
        <v>#DIV/0!</v>
      </c>
      <c r="M54" s="38"/>
      <c r="N54" s="38"/>
      <c r="O54" s="38"/>
      <c r="P54" s="35"/>
      <c r="Q54" s="35"/>
      <c r="R54" s="35"/>
      <c r="S54" s="35"/>
      <c r="T54" s="35"/>
      <c r="U54" s="35"/>
      <c r="V54" s="35"/>
      <c r="W54" s="35"/>
      <c r="X54" s="35"/>
      <c r="Y54" s="35"/>
      <c r="Z54" s="35"/>
    </row>
    <row r="55" spans="1:26" ht="12.75" outlineLevel="1">
      <c r="A55" s="59" t="str">
        <f>'Données sur les ventes'!B54</f>
        <v>f</v>
      </c>
      <c r="B55" s="22">
        <f>'Données sur les ventes'!D54</f>
        <v>0</v>
      </c>
      <c r="C55" s="229">
        <f>'Données sur les ventes'!F54</f>
        <v>0</v>
      </c>
      <c r="D55" s="229"/>
      <c r="E55" s="229"/>
      <c r="F55" s="307">
        <v>15</v>
      </c>
      <c r="G55" s="308">
        <v>1</v>
      </c>
      <c r="H55" s="339">
        <f t="shared" si="13"/>
        <v>0</v>
      </c>
      <c r="I55" s="340">
        <f t="shared" si="14"/>
        <v>0</v>
      </c>
      <c r="J55" s="338">
        <f>Marges!D55</f>
        <v>0</v>
      </c>
      <c r="K55" s="341">
        <f t="shared" si="15"/>
        <v>0</v>
      </c>
      <c r="L55" s="303" t="e">
        <f t="shared" si="12"/>
        <v>#DIV/0!</v>
      </c>
      <c r="M55" s="38"/>
      <c r="N55" s="38"/>
      <c r="O55" s="38"/>
      <c r="P55" s="35"/>
      <c r="Q55" s="35"/>
      <c r="R55" s="35"/>
      <c r="S55" s="35"/>
      <c r="T55" s="35"/>
      <c r="U55" s="35"/>
      <c r="V55" s="35"/>
      <c r="W55" s="35"/>
      <c r="X55" s="35"/>
      <c r="Y55" s="35"/>
      <c r="Z55" s="35"/>
    </row>
    <row r="56" spans="1:26" ht="12.75" outlineLevel="1">
      <c r="A56" s="59" t="str">
        <f>'Données sur les ventes'!B55</f>
        <v>g</v>
      </c>
      <c r="B56" s="22">
        <f>'Données sur les ventes'!D55</f>
        <v>0</v>
      </c>
      <c r="C56" s="229">
        <f>'Données sur les ventes'!F55</f>
        <v>0</v>
      </c>
      <c r="D56" s="229"/>
      <c r="E56" s="229"/>
      <c r="F56" s="307">
        <v>15</v>
      </c>
      <c r="G56" s="308">
        <v>1</v>
      </c>
      <c r="H56" s="339">
        <f t="shared" si="13"/>
        <v>0</v>
      </c>
      <c r="I56" s="340">
        <f t="shared" si="14"/>
        <v>0</v>
      </c>
      <c r="J56" s="338">
        <f>Marges!D56</f>
        <v>0</v>
      </c>
      <c r="K56" s="341">
        <f t="shared" si="15"/>
        <v>0</v>
      </c>
      <c r="L56" s="303" t="e">
        <f t="shared" si="12"/>
        <v>#DIV/0!</v>
      </c>
      <c r="M56" s="38"/>
      <c r="N56" s="38"/>
      <c r="O56" s="38"/>
      <c r="P56" s="35"/>
      <c r="Q56" s="35"/>
      <c r="R56" s="35"/>
      <c r="S56" s="35"/>
      <c r="T56" s="35"/>
      <c r="U56" s="35"/>
      <c r="V56" s="35"/>
      <c r="W56" s="35"/>
      <c r="X56" s="35"/>
      <c r="Y56" s="35"/>
      <c r="Z56" s="35"/>
    </row>
    <row r="57" spans="1:26" ht="12.75" outlineLevel="1">
      <c r="A57" s="59" t="str">
        <f>'Données sur les ventes'!B56</f>
        <v>h</v>
      </c>
      <c r="B57" s="22">
        <f>'Données sur les ventes'!D56</f>
        <v>0</v>
      </c>
      <c r="C57" s="229">
        <f>'Données sur les ventes'!F56</f>
        <v>0</v>
      </c>
      <c r="D57" s="229"/>
      <c r="E57" s="229"/>
      <c r="F57" s="307">
        <v>15</v>
      </c>
      <c r="G57" s="308">
        <v>1</v>
      </c>
      <c r="H57" s="339">
        <f t="shared" si="13"/>
        <v>0</v>
      </c>
      <c r="I57" s="340">
        <f t="shared" si="14"/>
        <v>0</v>
      </c>
      <c r="J57" s="338">
        <f>Marges!D57</f>
        <v>0</v>
      </c>
      <c r="K57" s="341">
        <f t="shared" si="15"/>
        <v>0</v>
      </c>
      <c r="L57" s="303" t="e">
        <f t="shared" si="12"/>
        <v>#DIV/0!</v>
      </c>
      <c r="M57" s="38"/>
      <c r="N57" s="38"/>
      <c r="O57" s="38"/>
      <c r="P57" s="35"/>
      <c r="Q57" s="35"/>
      <c r="R57" s="35"/>
      <c r="S57" s="35"/>
      <c r="T57" s="35"/>
      <c r="U57" s="35"/>
      <c r="V57" s="35"/>
      <c r="W57" s="35"/>
      <c r="X57" s="35"/>
      <c r="Y57" s="35"/>
      <c r="Z57" s="35"/>
    </row>
    <row r="58" spans="1:26" ht="12.75" outlineLevel="1">
      <c r="A58" s="59" t="str">
        <f>'Données sur les ventes'!B57</f>
        <v>i</v>
      </c>
      <c r="B58" s="22">
        <f>'Données sur les ventes'!D57</f>
        <v>0</v>
      </c>
      <c r="C58" s="229">
        <f>'Données sur les ventes'!F57</f>
        <v>0</v>
      </c>
      <c r="D58" s="229"/>
      <c r="E58" s="229"/>
      <c r="F58" s="307">
        <v>15</v>
      </c>
      <c r="G58" s="308">
        <v>1</v>
      </c>
      <c r="H58" s="339">
        <f t="shared" si="13"/>
        <v>0</v>
      </c>
      <c r="I58" s="340">
        <f t="shared" si="14"/>
        <v>0</v>
      </c>
      <c r="J58" s="338">
        <f>Marges!D58</f>
        <v>0</v>
      </c>
      <c r="K58" s="341">
        <f t="shared" si="15"/>
        <v>0</v>
      </c>
      <c r="L58" s="303" t="e">
        <f t="shared" si="12"/>
        <v>#DIV/0!</v>
      </c>
      <c r="M58" s="38"/>
      <c r="N58" s="38"/>
      <c r="O58" s="38"/>
      <c r="P58" s="35"/>
      <c r="Q58" s="35"/>
      <c r="R58" s="35"/>
      <c r="S58" s="35"/>
      <c r="T58" s="35"/>
      <c r="U58" s="35"/>
      <c r="V58" s="35"/>
      <c r="W58" s="35"/>
      <c r="X58" s="35"/>
      <c r="Y58" s="35"/>
      <c r="Z58" s="35"/>
    </row>
    <row r="59" spans="1:26" ht="12.75" outlineLevel="1">
      <c r="A59" s="59" t="str">
        <f>'Données sur les ventes'!B58</f>
        <v>j</v>
      </c>
      <c r="B59" s="22">
        <f>'Données sur les ventes'!D58</f>
        <v>0</v>
      </c>
      <c r="C59" s="229">
        <f>'Données sur les ventes'!F58</f>
        <v>0</v>
      </c>
      <c r="D59" s="229"/>
      <c r="E59" s="229"/>
      <c r="F59" s="307">
        <v>15</v>
      </c>
      <c r="G59" s="308">
        <v>1</v>
      </c>
      <c r="H59" s="339">
        <f t="shared" si="13"/>
        <v>0</v>
      </c>
      <c r="I59" s="340">
        <f t="shared" si="14"/>
        <v>0</v>
      </c>
      <c r="J59" s="338">
        <f>Marges!D59</f>
        <v>0</v>
      </c>
      <c r="K59" s="341">
        <f t="shared" si="15"/>
        <v>0</v>
      </c>
      <c r="L59" s="303" t="e">
        <f t="shared" si="12"/>
        <v>#DIV/0!</v>
      </c>
      <c r="M59" s="38"/>
      <c r="N59" s="38"/>
      <c r="O59" s="38"/>
      <c r="P59" s="35"/>
      <c r="Q59" s="35"/>
      <c r="R59" s="35"/>
      <c r="S59" s="35"/>
      <c r="T59" s="35"/>
      <c r="U59" s="35"/>
      <c r="V59" s="35"/>
      <c r="W59" s="35"/>
      <c r="X59" s="35"/>
      <c r="Y59" s="35"/>
      <c r="Z59" s="35"/>
    </row>
    <row r="60" spans="1:26" ht="12.75" outlineLevel="1">
      <c r="A60" s="59" t="str">
        <f>'Données sur les ventes'!B59</f>
        <v>k</v>
      </c>
      <c r="B60" s="22">
        <f>'Données sur les ventes'!D59</f>
        <v>0</v>
      </c>
      <c r="C60" s="229">
        <f>'Données sur les ventes'!F59</f>
        <v>0</v>
      </c>
      <c r="D60" s="229"/>
      <c r="E60" s="229"/>
      <c r="F60" s="307">
        <v>15</v>
      </c>
      <c r="G60" s="308">
        <v>1</v>
      </c>
      <c r="H60" s="339">
        <f t="shared" si="13"/>
        <v>0</v>
      </c>
      <c r="I60" s="340">
        <f t="shared" si="14"/>
        <v>0</v>
      </c>
      <c r="J60" s="338">
        <f>Marges!D60</f>
        <v>0</v>
      </c>
      <c r="K60" s="341">
        <f t="shared" si="15"/>
        <v>0</v>
      </c>
      <c r="L60" s="303" t="e">
        <f t="shared" si="12"/>
        <v>#DIV/0!</v>
      </c>
      <c r="M60" s="38"/>
      <c r="N60" s="38"/>
      <c r="O60" s="38"/>
      <c r="P60" s="35"/>
      <c r="Q60" s="35"/>
      <c r="R60" s="35"/>
      <c r="S60" s="35"/>
      <c r="T60" s="35"/>
      <c r="U60" s="35"/>
      <c r="V60" s="35"/>
      <c r="W60" s="35"/>
      <c r="X60" s="35"/>
      <c r="Y60" s="35"/>
      <c r="Z60" s="35"/>
    </row>
    <row r="61" spans="1:26" ht="12.75" outlineLevel="1">
      <c r="A61" s="59" t="str">
        <f>'Données sur les ventes'!B60</f>
        <v>l</v>
      </c>
      <c r="B61" s="22">
        <f>'Données sur les ventes'!D60</f>
        <v>0</v>
      </c>
      <c r="C61" s="229">
        <f>'Données sur les ventes'!F60</f>
        <v>0</v>
      </c>
      <c r="D61" s="229"/>
      <c r="E61" s="229"/>
      <c r="F61" s="307">
        <v>15</v>
      </c>
      <c r="G61" s="308">
        <v>1</v>
      </c>
      <c r="H61" s="339">
        <f>B61*G61</f>
        <v>0</v>
      </c>
      <c r="I61" s="340">
        <f t="shared" si="14"/>
        <v>0</v>
      </c>
      <c r="J61" s="338">
        <f>Marges!D61</f>
        <v>0</v>
      </c>
      <c r="K61" s="341">
        <f t="shared" si="15"/>
        <v>0</v>
      </c>
      <c r="L61" s="303" t="e">
        <f t="shared" si="12"/>
        <v>#DIV/0!</v>
      </c>
      <c r="M61" s="38"/>
      <c r="N61" s="38"/>
      <c r="O61" s="38"/>
      <c r="P61" s="35"/>
      <c r="Q61" s="35"/>
      <c r="R61" s="35"/>
      <c r="S61" s="35"/>
      <c r="T61" s="35"/>
      <c r="U61" s="35"/>
      <c r="V61" s="35"/>
      <c r="W61" s="35"/>
      <c r="X61" s="35"/>
      <c r="Y61" s="35"/>
      <c r="Z61" s="35"/>
    </row>
    <row r="62" spans="1:26" ht="12.75">
      <c r="A62" s="191" t="str">
        <f>'Données sur les ventes'!B61</f>
        <v>Recette 2, format 2</v>
      </c>
      <c r="B62" s="2"/>
      <c r="C62" s="2"/>
      <c r="D62" s="2"/>
      <c r="E62" s="2"/>
      <c r="F62" s="18"/>
      <c r="G62" s="8"/>
      <c r="H62" s="335" t="s">
        <v>0</v>
      </c>
      <c r="I62" s="29">
        <f>SUM(I50:I61)</f>
        <v>0</v>
      </c>
      <c r="J62" s="342">
        <f>SUM(J50:J61)</f>
        <v>0</v>
      </c>
      <c r="K62" s="336">
        <f>SUM(K50:K61)</f>
        <v>0</v>
      </c>
      <c r="L62" s="301" t="e">
        <f t="shared" si="12"/>
        <v>#DIV/0!</v>
      </c>
      <c r="M62" s="38"/>
      <c r="N62" s="38"/>
      <c r="O62" s="38"/>
      <c r="P62" s="35"/>
      <c r="Q62" s="35"/>
      <c r="R62" s="35"/>
      <c r="S62" s="35"/>
      <c r="T62" s="35"/>
      <c r="U62" s="35"/>
      <c r="V62" s="35"/>
      <c r="W62" s="35"/>
      <c r="X62" s="35"/>
      <c r="Y62" s="35"/>
      <c r="Z62" s="35"/>
    </row>
    <row r="63" spans="1:26" ht="12.75" outlineLevel="1">
      <c r="A63" s="215" t="str">
        <f>'Données sur les ventes'!B62</f>
        <v>Recette 3, format 1</v>
      </c>
      <c r="B63" s="2"/>
      <c r="C63" s="2"/>
      <c r="D63" s="2"/>
      <c r="E63" s="2"/>
      <c r="F63" s="18"/>
      <c r="G63" s="8"/>
      <c r="H63" s="335"/>
      <c r="I63" s="337"/>
      <c r="J63" s="338"/>
      <c r="K63" s="338"/>
      <c r="L63" s="302"/>
      <c r="M63" s="38"/>
      <c r="N63" s="38"/>
      <c r="O63" s="38"/>
      <c r="P63" s="35"/>
      <c r="Q63" s="35"/>
      <c r="R63" s="35"/>
      <c r="S63" s="35"/>
      <c r="T63" s="35"/>
      <c r="U63" s="35"/>
      <c r="V63" s="35"/>
      <c r="W63" s="35"/>
      <c r="X63" s="35"/>
      <c r="Y63" s="35"/>
      <c r="Z63" s="35"/>
    </row>
    <row r="64" spans="1:26" ht="12.75" outlineLevel="1">
      <c r="A64" s="59" t="str">
        <f>'Données sur les ventes'!B63</f>
        <v>a</v>
      </c>
      <c r="B64" s="22">
        <f>'Données sur les ventes'!D63</f>
        <v>0</v>
      </c>
      <c r="C64" s="229">
        <f>'Données sur les ventes'!F63</f>
        <v>0</v>
      </c>
      <c r="D64" s="229"/>
      <c r="E64" s="229"/>
      <c r="F64" s="307">
        <v>17</v>
      </c>
      <c r="G64" s="308">
        <v>1</v>
      </c>
      <c r="H64" s="339">
        <f>B64*G64</f>
        <v>0</v>
      </c>
      <c r="I64" s="340">
        <f>H64*F64</f>
        <v>0</v>
      </c>
      <c r="J64" s="338">
        <f>Marges!D64</f>
        <v>0</v>
      </c>
      <c r="K64" s="341">
        <f aca="true" t="shared" si="16" ref="K64:K75">I64-J64</f>
        <v>0</v>
      </c>
      <c r="L64" s="303" t="e">
        <f aca="true" t="shared" si="17" ref="L64:L76">K64/I64</f>
        <v>#DIV/0!</v>
      </c>
      <c r="M64" s="38"/>
      <c r="N64" s="38"/>
      <c r="O64" s="38"/>
      <c r="P64" s="35"/>
      <c r="Q64" s="35"/>
      <c r="R64" s="35"/>
      <c r="S64" s="35"/>
      <c r="T64" s="35"/>
      <c r="U64" s="35"/>
      <c r="V64" s="35"/>
      <c r="W64" s="35"/>
      <c r="X64" s="35"/>
      <c r="Y64" s="35"/>
      <c r="Z64" s="35"/>
    </row>
    <row r="65" spans="1:26" ht="12.75" outlineLevel="1">
      <c r="A65" s="59" t="str">
        <f>'Données sur les ventes'!B64</f>
        <v>b</v>
      </c>
      <c r="B65" s="22">
        <f>'Données sur les ventes'!D64</f>
        <v>0</v>
      </c>
      <c r="C65" s="229">
        <f>'Données sur les ventes'!F64</f>
        <v>0</v>
      </c>
      <c r="D65" s="229"/>
      <c r="E65" s="229"/>
      <c r="F65" s="307">
        <v>17</v>
      </c>
      <c r="G65" s="308">
        <v>1</v>
      </c>
      <c r="H65" s="339">
        <f aca="true" t="shared" si="18" ref="H65:H75">B65*G65</f>
        <v>0</v>
      </c>
      <c r="I65" s="340">
        <f aca="true" t="shared" si="19" ref="I65:I75">H65*F65</f>
        <v>0</v>
      </c>
      <c r="J65" s="338">
        <f>Marges!D65</f>
        <v>0</v>
      </c>
      <c r="K65" s="341">
        <f t="shared" si="16"/>
        <v>0</v>
      </c>
      <c r="L65" s="303" t="e">
        <f t="shared" si="17"/>
        <v>#DIV/0!</v>
      </c>
      <c r="M65" s="38"/>
      <c r="N65" s="38"/>
      <c r="O65" s="38"/>
      <c r="P65" s="35"/>
      <c r="Q65" s="35"/>
      <c r="R65" s="35"/>
      <c r="S65" s="35"/>
      <c r="T65" s="35"/>
      <c r="U65" s="35"/>
      <c r="V65" s="35"/>
      <c r="W65" s="35"/>
      <c r="X65" s="35"/>
      <c r="Y65" s="35"/>
      <c r="Z65" s="35"/>
    </row>
    <row r="66" spans="1:26" ht="12.75" outlineLevel="1">
      <c r="A66" s="59" t="str">
        <f>'Données sur les ventes'!B65</f>
        <v>c</v>
      </c>
      <c r="B66" s="22">
        <f>'Données sur les ventes'!D65</f>
        <v>0</v>
      </c>
      <c r="C66" s="229">
        <f>'Données sur les ventes'!F65</f>
        <v>0</v>
      </c>
      <c r="D66" s="229"/>
      <c r="E66" s="229"/>
      <c r="F66" s="307">
        <v>17</v>
      </c>
      <c r="G66" s="308">
        <v>1</v>
      </c>
      <c r="H66" s="339">
        <f t="shared" si="18"/>
        <v>0</v>
      </c>
      <c r="I66" s="340">
        <f t="shared" si="19"/>
        <v>0</v>
      </c>
      <c r="J66" s="338">
        <f>Marges!D66</f>
        <v>0</v>
      </c>
      <c r="K66" s="341">
        <f t="shared" si="16"/>
        <v>0</v>
      </c>
      <c r="L66" s="303" t="e">
        <f t="shared" si="17"/>
        <v>#DIV/0!</v>
      </c>
      <c r="M66" s="38"/>
      <c r="N66" s="38"/>
      <c r="O66" s="38"/>
      <c r="P66" s="35"/>
      <c r="Q66" s="35"/>
      <c r="R66" s="35"/>
      <c r="S66" s="35"/>
      <c r="T66" s="35"/>
      <c r="U66" s="35"/>
      <c r="V66" s="35"/>
      <c r="W66" s="35"/>
      <c r="X66" s="35"/>
      <c r="Y66" s="35"/>
      <c r="Z66" s="35"/>
    </row>
    <row r="67" spans="1:26" ht="12.75" outlineLevel="1">
      <c r="A67" s="59" t="str">
        <f>'Données sur les ventes'!B66</f>
        <v>d</v>
      </c>
      <c r="B67" s="22">
        <f>'Données sur les ventes'!D66</f>
        <v>0</v>
      </c>
      <c r="C67" s="229">
        <f>'Données sur les ventes'!F66</f>
        <v>0</v>
      </c>
      <c r="D67" s="229"/>
      <c r="E67" s="229"/>
      <c r="F67" s="307">
        <v>17</v>
      </c>
      <c r="G67" s="308">
        <v>1</v>
      </c>
      <c r="H67" s="339">
        <f t="shared" si="18"/>
        <v>0</v>
      </c>
      <c r="I67" s="340">
        <f t="shared" si="19"/>
        <v>0</v>
      </c>
      <c r="J67" s="338">
        <f>Marges!D67</f>
        <v>0</v>
      </c>
      <c r="K67" s="341">
        <f t="shared" si="16"/>
        <v>0</v>
      </c>
      <c r="L67" s="303" t="e">
        <f t="shared" si="17"/>
        <v>#DIV/0!</v>
      </c>
      <c r="M67" s="38"/>
      <c r="N67" s="38"/>
      <c r="O67" s="38"/>
      <c r="P67" s="35"/>
      <c r="Q67" s="35"/>
      <c r="R67" s="35"/>
      <c r="S67" s="35"/>
      <c r="T67" s="35"/>
      <c r="U67" s="35"/>
      <c r="V67" s="35"/>
      <c r="W67" s="35"/>
      <c r="X67" s="35"/>
      <c r="Y67" s="35"/>
      <c r="Z67" s="35"/>
    </row>
    <row r="68" spans="1:26" ht="12.75" outlineLevel="1">
      <c r="A68" s="59" t="str">
        <f>'Données sur les ventes'!B67</f>
        <v>e</v>
      </c>
      <c r="B68" s="22">
        <f>'Données sur les ventes'!D67</f>
        <v>0</v>
      </c>
      <c r="C68" s="229">
        <f>'Données sur les ventes'!F67</f>
        <v>0</v>
      </c>
      <c r="D68" s="229"/>
      <c r="E68" s="229"/>
      <c r="F68" s="307">
        <v>17</v>
      </c>
      <c r="G68" s="308">
        <v>1</v>
      </c>
      <c r="H68" s="339">
        <f t="shared" si="18"/>
        <v>0</v>
      </c>
      <c r="I68" s="340">
        <f t="shared" si="19"/>
        <v>0</v>
      </c>
      <c r="J68" s="338">
        <f>Marges!D68</f>
        <v>0</v>
      </c>
      <c r="K68" s="341">
        <f t="shared" si="16"/>
        <v>0</v>
      </c>
      <c r="L68" s="303" t="e">
        <f t="shared" si="17"/>
        <v>#DIV/0!</v>
      </c>
      <c r="M68" s="38"/>
      <c r="N68" s="38"/>
      <c r="O68" s="38"/>
      <c r="P68" s="35"/>
      <c r="Q68" s="35"/>
      <c r="R68" s="35"/>
      <c r="S68" s="35"/>
      <c r="T68" s="35"/>
      <c r="U68" s="35"/>
      <c r="V68" s="35"/>
      <c r="W68" s="35"/>
      <c r="X68" s="35"/>
      <c r="Y68" s="35"/>
      <c r="Z68" s="35"/>
    </row>
    <row r="69" spans="1:26" ht="12.75" outlineLevel="1">
      <c r="A69" s="59" t="str">
        <f>'Données sur les ventes'!B68</f>
        <v>f</v>
      </c>
      <c r="B69" s="22">
        <f>'Données sur les ventes'!D68</f>
        <v>0</v>
      </c>
      <c r="C69" s="229">
        <f>'Données sur les ventes'!F68</f>
        <v>0</v>
      </c>
      <c r="D69" s="229"/>
      <c r="E69" s="229"/>
      <c r="F69" s="307">
        <v>17</v>
      </c>
      <c r="G69" s="308">
        <v>1</v>
      </c>
      <c r="H69" s="339">
        <f t="shared" si="18"/>
        <v>0</v>
      </c>
      <c r="I69" s="340">
        <f t="shared" si="19"/>
        <v>0</v>
      </c>
      <c r="J69" s="338">
        <f>Marges!D69</f>
        <v>0</v>
      </c>
      <c r="K69" s="341">
        <f t="shared" si="16"/>
        <v>0</v>
      </c>
      <c r="L69" s="303" t="e">
        <f t="shared" si="17"/>
        <v>#DIV/0!</v>
      </c>
      <c r="M69" s="38"/>
      <c r="N69" s="38"/>
      <c r="O69" s="38"/>
      <c r="P69" s="35"/>
      <c r="Q69" s="35"/>
      <c r="R69" s="35"/>
      <c r="S69" s="35"/>
      <c r="T69" s="35"/>
      <c r="U69" s="35"/>
      <c r="V69" s="35"/>
      <c r="W69" s="35"/>
      <c r="X69" s="35"/>
      <c r="Y69" s="35"/>
      <c r="Z69" s="35"/>
    </row>
    <row r="70" spans="1:26" ht="12.75" outlineLevel="1">
      <c r="A70" s="59" t="str">
        <f>'Données sur les ventes'!B69</f>
        <v>g</v>
      </c>
      <c r="B70" s="22">
        <f>'Données sur les ventes'!D69</f>
        <v>0</v>
      </c>
      <c r="C70" s="229">
        <f>'Données sur les ventes'!F69</f>
        <v>0</v>
      </c>
      <c r="D70" s="229"/>
      <c r="E70" s="229"/>
      <c r="F70" s="307">
        <v>17</v>
      </c>
      <c r="G70" s="308">
        <v>1</v>
      </c>
      <c r="H70" s="339">
        <f t="shared" si="18"/>
        <v>0</v>
      </c>
      <c r="I70" s="340">
        <f t="shared" si="19"/>
        <v>0</v>
      </c>
      <c r="J70" s="338">
        <f>Marges!D70</f>
        <v>0</v>
      </c>
      <c r="K70" s="341">
        <f t="shared" si="16"/>
        <v>0</v>
      </c>
      <c r="L70" s="303" t="e">
        <f t="shared" si="17"/>
        <v>#DIV/0!</v>
      </c>
      <c r="M70" s="38"/>
      <c r="N70" s="38"/>
      <c r="O70" s="38"/>
      <c r="P70" s="35"/>
      <c r="Q70" s="35"/>
      <c r="R70" s="35"/>
      <c r="S70" s="35"/>
      <c r="T70" s="35"/>
      <c r="U70" s="35"/>
      <c r="V70" s="35"/>
      <c r="W70" s="35"/>
      <c r="X70" s="35"/>
      <c r="Y70" s="35"/>
      <c r="Z70" s="35"/>
    </row>
    <row r="71" spans="1:26" ht="12.75" outlineLevel="1">
      <c r="A71" s="59" t="str">
        <f>'Données sur les ventes'!B70</f>
        <v>h</v>
      </c>
      <c r="B71" s="22">
        <f>'Données sur les ventes'!D70</f>
        <v>0</v>
      </c>
      <c r="C71" s="229">
        <f>'Données sur les ventes'!F70</f>
        <v>0</v>
      </c>
      <c r="D71" s="229"/>
      <c r="E71" s="229"/>
      <c r="F71" s="307">
        <v>17</v>
      </c>
      <c r="G71" s="308">
        <v>1</v>
      </c>
      <c r="H71" s="339">
        <f t="shared" si="18"/>
        <v>0</v>
      </c>
      <c r="I71" s="340">
        <f t="shared" si="19"/>
        <v>0</v>
      </c>
      <c r="J71" s="338">
        <f>Marges!D71</f>
        <v>0</v>
      </c>
      <c r="K71" s="341">
        <f t="shared" si="16"/>
        <v>0</v>
      </c>
      <c r="L71" s="303" t="e">
        <f t="shared" si="17"/>
        <v>#DIV/0!</v>
      </c>
      <c r="M71" s="38"/>
      <c r="N71" s="38"/>
      <c r="O71" s="38"/>
      <c r="P71" s="35"/>
      <c r="Q71" s="35"/>
      <c r="R71" s="35"/>
      <c r="S71" s="35"/>
      <c r="T71" s="35"/>
      <c r="U71" s="35"/>
      <c r="V71" s="35"/>
      <c r="W71" s="35"/>
      <c r="X71" s="35"/>
      <c r="Y71" s="35"/>
      <c r="Z71" s="35"/>
    </row>
    <row r="72" spans="1:26" ht="12.75" outlineLevel="1">
      <c r="A72" s="59" t="str">
        <f>'Données sur les ventes'!B71</f>
        <v>i</v>
      </c>
      <c r="B72" s="22">
        <f>'Données sur les ventes'!D71</f>
        <v>0</v>
      </c>
      <c r="C72" s="229">
        <f>'Données sur les ventes'!F71</f>
        <v>0</v>
      </c>
      <c r="D72" s="229"/>
      <c r="E72" s="229"/>
      <c r="F72" s="307">
        <v>17</v>
      </c>
      <c r="G72" s="308">
        <v>1</v>
      </c>
      <c r="H72" s="339">
        <f t="shared" si="18"/>
        <v>0</v>
      </c>
      <c r="I72" s="340">
        <f t="shared" si="19"/>
        <v>0</v>
      </c>
      <c r="J72" s="338">
        <f>Marges!D72</f>
        <v>0</v>
      </c>
      <c r="K72" s="341">
        <f t="shared" si="16"/>
        <v>0</v>
      </c>
      <c r="L72" s="303" t="e">
        <f t="shared" si="17"/>
        <v>#DIV/0!</v>
      </c>
      <c r="M72" s="38"/>
      <c r="N72" s="38"/>
      <c r="O72" s="38"/>
      <c r="P72" s="35"/>
      <c r="Q72" s="35"/>
      <c r="R72" s="35"/>
      <c r="S72" s="35"/>
      <c r="T72" s="35"/>
      <c r="U72" s="35"/>
      <c r="V72" s="35"/>
      <c r="W72" s="35"/>
      <c r="X72" s="35"/>
      <c r="Y72" s="35"/>
      <c r="Z72" s="35"/>
    </row>
    <row r="73" spans="1:26" ht="12.75" outlineLevel="1">
      <c r="A73" s="59" t="str">
        <f>'Données sur les ventes'!B72</f>
        <v>j</v>
      </c>
      <c r="B73" s="22">
        <f>'Données sur les ventes'!D72</f>
        <v>0</v>
      </c>
      <c r="C73" s="229">
        <f>'Données sur les ventes'!F72</f>
        <v>0</v>
      </c>
      <c r="D73" s="229"/>
      <c r="E73" s="229"/>
      <c r="F73" s="307">
        <v>17</v>
      </c>
      <c r="G73" s="308">
        <v>1</v>
      </c>
      <c r="H73" s="339">
        <f t="shared" si="18"/>
        <v>0</v>
      </c>
      <c r="I73" s="340">
        <f t="shared" si="19"/>
        <v>0</v>
      </c>
      <c r="J73" s="338">
        <f>Marges!D73</f>
        <v>0</v>
      </c>
      <c r="K73" s="341">
        <f t="shared" si="16"/>
        <v>0</v>
      </c>
      <c r="L73" s="303" t="e">
        <f t="shared" si="17"/>
        <v>#DIV/0!</v>
      </c>
      <c r="M73" s="38"/>
      <c r="N73" s="38"/>
      <c r="O73" s="38"/>
      <c r="P73" s="35"/>
      <c r="Q73" s="35"/>
      <c r="R73" s="35"/>
      <c r="S73" s="35"/>
      <c r="T73" s="35"/>
      <c r="U73" s="35"/>
      <c r="V73" s="35"/>
      <c r="W73" s="35"/>
      <c r="X73" s="35"/>
      <c r="Y73" s="35"/>
      <c r="Z73" s="35"/>
    </row>
    <row r="74" spans="1:26" ht="12.75" outlineLevel="1">
      <c r="A74" s="59" t="str">
        <f>'Données sur les ventes'!B73</f>
        <v>k</v>
      </c>
      <c r="B74" s="22">
        <f>'Données sur les ventes'!D73</f>
        <v>0</v>
      </c>
      <c r="C74" s="229">
        <f>'Données sur les ventes'!F73</f>
        <v>0</v>
      </c>
      <c r="D74" s="229"/>
      <c r="E74" s="229"/>
      <c r="F74" s="307">
        <v>17</v>
      </c>
      <c r="G74" s="308">
        <v>1</v>
      </c>
      <c r="H74" s="339">
        <f t="shared" si="18"/>
        <v>0</v>
      </c>
      <c r="I74" s="340">
        <f t="shared" si="19"/>
        <v>0</v>
      </c>
      <c r="J74" s="338">
        <f>Marges!D74</f>
        <v>0</v>
      </c>
      <c r="K74" s="341">
        <f t="shared" si="16"/>
        <v>0</v>
      </c>
      <c r="L74" s="303" t="e">
        <f t="shared" si="17"/>
        <v>#DIV/0!</v>
      </c>
      <c r="M74" s="38"/>
      <c r="N74" s="38"/>
      <c r="O74" s="38"/>
      <c r="P74" s="35"/>
      <c r="Q74" s="35"/>
      <c r="R74" s="35"/>
      <c r="S74" s="35"/>
      <c r="T74" s="35"/>
      <c r="U74" s="35"/>
      <c r="V74" s="35"/>
      <c r="W74" s="35"/>
      <c r="X74" s="35"/>
      <c r="Y74" s="35"/>
      <c r="Z74" s="35"/>
    </row>
    <row r="75" spans="1:26" ht="12.75" outlineLevel="1">
      <c r="A75" s="59" t="str">
        <f>'Données sur les ventes'!B74</f>
        <v>l</v>
      </c>
      <c r="B75" s="22">
        <f>'Données sur les ventes'!D74</f>
        <v>0</v>
      </c>
      <c r="C75" s="229">
        <f>'Données sur les ventes'!F74</f>
        <v>0</v>
      </c>
      <c r="D75" s="229"/>
      <c r="E75" s="229"/>
      <c r="F75" s="307">
        <v>17</v>
      </c>
      <c r="G75" s="308">
        <v>1</v>
      </c>
      <c r="H75" s="339">
        <f t="shared" si="18"/>
        <v>0</v>
      </c>
      <c r="I75" s="340">
        <f t="shared" si="19"/>
        <v>0</v>
      </c>
      <c r="J75" s="338">
        <f>Marges!D75</f>
        <v>0</v>
      </c>
      <c r="K75" s="341">
        <f t="shared" si="16"/>
        <v>0</v>
      </c>
      <c r="L75" s="303" t="e">
        <f t="shared" si="17"/>
        <v>#DIV/0!</v>
      </c>
      <c r="M75" s="38"/>
      <c r="N75" s="38"/>
      <c r="O75" s="38"/>
      <c r="P75" s="35"/>
      <c r="Q75" s="35"/>
      <c r="R75" s="35"/>
      <c r="S75" s="35"/>
      <c r="T75" s="35"/>
      <c r="U75" s="35"/>
      <c r="V75" s="35"/>
      <c r="W75" s="35"/>
      <c r="X75" s="35"/>
      <c r="Y75" s="35"/>
      <c r="Z75" s="35"/>
    </row>
    <row r="76" spans="1:26" ht="12.75">
      <c r="A76" s="191" t="str">
        <f>'Données sur les ventes'!B75</f>
        <v>Recette 3, format 1</v>
      </c>
      <c r="B76" s="2"/>
      <c r="C76" s="2"/>
      <c r="D76" s="2"/>
      <c r="E76" s="2"/>
      <c r="F76" s="18"/>
      <c r="G76" s="8"/>
      <c r="H76" s="335" t="s">
        <v>0</v>
      </c>
      <c r="I76" s="29">
        <f>SUM(I64:I75)</f>
        <v>0</v>
      </c>
      <c r="J76" s="342">
        <f>SUM(J64:J75)</f>
        <v>0</v>
      </c>
      <c r="K76" s="336">
        <f>SUM(K64:K75)</f>
        <v>0</v>
      </c>
      <c r="L76" s="301" t="e">
        <f t="shared" si="17"/>
        <v>#DIV/0!</v>
      </c>
      <c r="M76" s="38"/>
      <c r="N76" s="38"/>
      <c r="O76" s="38"/>
      <c r="P76" s="35"/>
      <c r="Q76" s="35"/>
      <c r="R76" s="35"/>
      <c r="S76" s="35"/>
      <c r="T76" s="35"/>
      <c r="U76" s="35"/>
      <c r="V76" s="35"/>
      <c r="W76" s="35"/>
      <c r="X76" s="35"/>
      <c r="Y76" s="35"/>
      <c r="Z76" s="35"/>
    </row>
    <row r="77" spans="1:26" ht="12.75" outlineLevel="1">
      <c r="A77" s="215" t="str">
        <f>'Données sur les ventes'!B76</f>
        <v>Recette 3, format 2</v>
      </c>
      <c r="B77" s="2"/>
      <c r="C77" s="2"/>
      <c r="D77" s="2"/>
      <c r="E77" s="2"/>
      <c r="F77" s="18"/>
      <c r="G77" s="8"/>
      <c r="H77" s="335"/>
      <c r="I77" s="337"/>
      <c r="J77" s="338"/>
      <c r="K77" s="338"/>
      <c r="L77" s="302"/>
      <c r="M77" s="38"/>
      <c r="N77" s="38"/>
      <c r="O77" s="38"/>
      <c r="P77" s="35"/>
      <c r="Q77" s="35"/>
      <c r="R77" s="35"/>
      <c r="S77" s="35"/>
      <c r="T77" s="35"/>
      <c r="U77" s="35"/>
      <c r="V77" s="35"/>
      <c r="W77" s="35"/>
      <c r="X77" s="35"/>
      <c r="Y77" s="35"/>
      <c r="Z77" s="35"/>
    </row>
    <row r="78" spans="1:26" ht="12.75" outlineLevel="1">
      <c r="A78" s="59" t="str">
        <f>'Données sur les ventes'!B77</f>
        <v>a</v>
      </c>
      <c r="B78" s="22">
        <f>'Données sur les ventes'!D77</f>
        <v>0</v>
      </c>
      <c r="C78" s="229">
        <f>'Données sur les ventes'!F77</f>
        <v>0</v>
      </c>
      <c r="D78" s="229"/>
      <c r="E78" s="229"/>
      <c r="F78" s="307">
        <v>20</v>
      </c>
      <c r="G78" s="308">
        <v>1</v>
      </c>
      <c r="H78" s="339">
        <f>B78*G78</f>
        <v>0</v>
      </c>
      <c r="I78" s="340">
        <f>H78*F78</f>
        <v>0</v>
      </c>
      <c r="J78" s="338">
        <f>Marges!D78</f>
        <v>0</v>
      </c>
      <c r="K78" s="341">
        <f aca="true" t="shared" si="20" ref="K78:K89">I78-J78</f>
        <v>0</v>
      </c>
      <c r="L78" s="303" t="e">
        <f aca="true" t="shared" si="21" ref="L78:L90">K78/I78</f>
        <v>#DIV/0!</v>
      </c>
      <c r="M78" s="38"/>
      <c r="N78" s="38"/>
      <c r="O78" s="38"/>
      <c r="P78" s="35"/>
      <c r="Q78" s="35"/>
      <c r="R78" s="35"/>
      <c r="S78" s="35"/>
      <c r="T78" s="35"/>
      <c r="U78" s="35"/>
      <c r="V78" s="35"/>
      <c r="W78" s="35"/>
      <c r="X78" s="35"/>
      <c r="Y78" s="35"/>
      <c r="Z78" s="35"/>
    </row>
    <row r="79" spans="1:26" ht="12.75" outlineLevel="1">
      <c r="A79" s="59" t="str">
        <f>'Données sur les ventes'!B78</f>
        <v>b</v>
      </c>
      <c r="B79" s="22">
        <f>'Données sur les ventes'!D78</f>
        <v>0</v>
      </c>
      <c r="C79" s="229">
        <f>'Données sur les ventes'!F78</f>
        <v>0</v>
      </c>
      <c r="D79" s="229"/>
      <c r="E79" s="229"/>
      <c r="F79" s="307">
        <v>20</v>
      </c>
      <c r="G79" s="308">
        <v>1</v>
      </c>
      <c r="H79" s="339">
        <f aca="true" t="shared" si="22" ref="H79:H89">B79*G79</f>
        <v>0</v>
      </c>
      <c r="I79" s="340">
        <f aca="true" t="shared" si="23" ref="I79:I89">H79*F79</f>
        <v>0</v>
      </c>
      <c r="J79" s="338">
        <f>Marges!D79</f>
        <v>0</v>
      </c>
      <c r="K79" s="341">
        <f t="shared" si="20"/>
        <v>0</v>
      </c>
      <c r="L79" s="303" t="e">
        <f t="shared" si="21"/>
        <v>#DIV/0!</v>
      </c>
      <c r="M79" s="38"/>
      <c r="N79" s="38"/>
      <c r="O79" s="38"/>
      <c r="P79" s="35"/>
      <c r="Q79" s="35"/>
      <c r="R79" s="35"/>
      <c r="S79" s="35"/>
      <c r="T79" s="35"/>
      <c r="U79" s="35"/>
      <c r="V79" s="35"/>
      <c r="W79" s="35"/>
      <c r="X79" s="35"/>
      <c r="Y79" s="35"/>
      <c r="Z79" s="35"/>
    </row>
    <row r="80" spans="1:26" ht="12.75" outlineLevel="1">
      <c r="A80" s="59" t="str">
        <f>'Données sur les ventes'!B79</f>
        <v>c</v>
      </c>
      <c r="B80" s="22">
        <f>'Données sur les ventes'!D79</f>
        <v>0</v>
      </c>
      <c r="C80" s="229">
        <f>'Données sur les ventes'!F79</f>
        <v>0</v>
      </c>
      <c r="D80" s="229"/>
      <c r="E80" s="229"/>
      <c r="F80" s="307">
        <v>20</v>
      </c>
      <c r="G80" s="308">
        <v>1</v>
      </c>
      <c r="H80" s="339">
        <f t="shared" si="22"/>
        <v>0</v>
      </c>
      <c r="I80" s="340">
        <f t="shared" si="23"/>
        <v>0</v>
      </c>
      <c r="J80" s="338">
        <f>Marges!D80</f>
        <v>0</v>
      </c>
      <c r="K80" s="341">
        <f t="shared" si="20"/>
        <v>0</v>
      </c>
      <c r="L80" s="303" t="e">
        <f t="shared" si="21"/>
        <v>#DIV/0!</v>
      </c>
      <c r="M80" s="38"/>
      <c r="N80" s="38"/>
      <c r="O80" s="38"/>
      <c r="P80" s="35"/>
      <c r="Q80" s="35"/>
      <c r="R80" s="35"/>
      <c r="S80" s="35"/>
      <c r="T80" s="35"/>
      <c r="U80" s="35"/>
      <c r="V80" s="35"/>
      <c r="W80" s="35"/>
      <c r="X80" s="35"/>
      <c r="Y80" s="35"/>
      <c r="Z80" s="35"/>
    </row>
    <row r="81" spans="1:26" ht="12.75" outlineLevel="1">
      <c r="A81" s="59" t="str">
        <f>'Données sur les ventes'!B80</f>
        <v>d</v>
      </c>
      <c r="B81" s="22">
        <f>'Données sur les ventes'!D80</f>
        <v>0</v>
      </c>
      <c r="C81" s="229">
        <f>'Données sur les ventes'!F80</f>
        <v>0</v>
      </c>
      <c r="D81" s="229"/>
      <c r="E81" s="229"/>
      <c r="F81" s="307">
        <v>20</v>
      </c>
      <c r="G81" s="308">
        <v>1</v>
      </c>
      <c r="H81" s="339">
        <f t="shared" si="22"/>
        <v>0</v>
      </c>
      <c r="I81" s="340">
        <f t="shared" si="23"/>
        <v>0</v>
      </c>
      <c r="J81" s="338">
        <f>Marges!D81</f>
        <v>0</v>
      </c>
      <c r="K81" s="341">
        <f t="shared" si="20"/>
        <v>0</v>
      </c>
      <c r="L81" s="303" t="e">
        <f t="shared" si="21"/>
        <v>#DIV/0!</v>
      </c>
      <c r="M81" s="38"/>
      <c r="N81" s="38"/>
      <c r="O81" s="38"/>
      <c r="P81" s="35"/>
      <c r="Q81" s="35"/>
      <c r="R81" s="35"/>
      <c r="S81" s="35"/>
      <c r="T81" s="35"/>
      <c r="U81" s="35"/>
      <c r="V81" s="35"/>
      <c r="W81" s="35"/>
      <c r="X81" s="35"/>
      <c r="Y81" s="35"/>
      <c r="Z81" s="35"/>
    </row>
    <row r="82" spans="1:26" ht="12.75" outlineLevel="1">
      <c r="A82" s="59" t="str">
        <f>'Données sur les ventes'!B81</f>
        <v>e</v>
      </c>
      <c r="B82" s="22">
        <f>'Données sur les ventes'!D81</f>
        <v>0</v>
      </c>
      <c r="C82" s="229">
        <f>'Données sur les ventes'!F81</f>
        <v>0</v>
      </c>
      <c r="D82" s="229"/>
      <c r="E82" s="229"/>
      <c r="F82" s="307">
        <v>20</v>
      </c>
      <c r="G82" s="308">
        <v>1</v>
      </c>
      <c r="H82" s="339">
        <f t="shared" si="22"/>
        <v>0</v>
      </c>
      <c r="I82" s="340">
        <f t="shared" si="23"/>
        <v>0</v>
      </c>
      <c r="J82" s="338">
        <f>Marges!D82</f>
        <v>0</v>
      </c>
      <c r="K82" s="341">
        <f t="shared" si="20"/>
        <v>0</v>
      </c>
      <c r="L82" s="303" t="e">
        <f t="shared" si="21"/>
        <v>#DIV/0!</v>
      </c>
      <c r="M82" s="38"/>
      <c r="N82" s="38"/>
      <c r="O82" s="38"/>
      <c r="P82" s="35"/>
      <c r="Q82" s="35"/>
      <c r="R82" s="35"/>
      <c r="S82" s="35"/>
      <c r="T82" s="35"/>
      <c r="U82" s="35"/>
      <c r="V82" s="35"/>
      <c r="W82" s="35"/>
      <c r="X82" s="35"/>
      <c r="Y82" s="35"/>
      <c r="Z82" s="35"/>
    </row>
    <row r="83" spans="1:26" ht="12.75" outlineLevel="1">
      <c r="A83" s="59" t="str">
        <f>'Données sur les ventes'!B82</f>
        <v>f</v>
      </c>
      <c r="B83" s="22">
        <f>'Données sur les ventes'!D82</f>
        <v>0</v>
      </c>
      <c r="C83" s="229">
        <f>'Données sur les ventes'!F82</f>
        <v>0</v>
      </c>
      <c r="D83" s="229"/>
      <c r="E83" s="229"/>
      <c r="F83" s="307">
        <v>20</v>
      </c>
      <c r="G83" s="308">
        <v>1</v>
      </c>
      <c r="H83" s="339">
        <f t="shared" si="22"/>
        <v>0</v>
      </c>
      <c r="I83" s="340">
        <f t="shared" si="23"/>
        <v>0</v>
      </c>
      <c r="J83" s="338">
        <f>Marges!D83</f>
        <v>0</v>
      </c>
      <c r="K83" s="341">
        <f t="shared" si="20"/>
        <v>0</v>
      </c>
      <c r="L83" s="303" t="e">
        <f t="shared" si="21"/>
        <v>#DIV/0!</v>
      </c>
      <c r="M83" s="38"/>
      <c r="N83" s="38"/>
      <c r="O83" s="38"/>
      <c r="P83" s="35"/>
      <c r="Q83" s="35"/>
      <c r="R83" s="35"/>
      <c r="S83" s="35"/>
      <c r="T83" s="35"/>
      <c r="U83" s="35"/>
      <c r="V83" s="35"/>
      <c r="W83" s="35"/>
      <c r="X83" s="35"/>
      <c r="Y83" s="35"/>
      <c r="Z83" s="35"/>
    </row>
    <row r="84" spans="1:26" ht="12.75" outlineLevel="1">
      <c r="A84" s="59" t="str">
        <f>'Données sur les ventes'!B83</f>
        <v>g</v>
      </c>
      <c r="B84" s="22">
        <f>'Données sur les ventes'!D83</f>
        <v>0</v>
      </c>
      <c r="C84" s="229">
        <f>'Données sur les ventes'!F83</f>
        <v>0</v>
      </c>
      <c r="D84" s="229"/>
      <c r="E84" s="229"/>
      <c r="F84" s="307">
        <v>20</v>
      </c>
      <c r="G84" s="308">
        <v>1</v>
      </c>
      <c r="H84" s="339">
        <f t="shared" si="22"/>
        <v>0</v>
      </c>
      <c r="I84" s="340">
        <f t="shared" si="23"/>
        <v>0</v>
      </c>
      <c r="J84" s="338">
        <f>Marges!D84</f>
        <v>0</v>
      </c>
      <c r="K84" s="341">
        <f t="shared" si="20"/>
        <v>0</v>
      </c>
      <c r="L84" s="303" t="e">
        <f t="shared" si="21"/>
        <v>#DIV/0!</v>
      </c>
      <c r="M84" s="38"/>
      <c r="N84" s="38"/>
      <c r="O84" s="38"/>
      <c r="P84" s="35"/>
      <c r="Q84" s="35"/>
      <c r="R84" s="35"/>
      <c r="S84" s="35"/>
      <c r="T84" s="35"/>
      <c r="U84" s="35"/>
      <c r="V84" s="35"/>
      <c r="W84" s="35"/>
      <c r="X84" s="35"/>
      <c r="Y84" s="35"/>
      <c r="Z84" s="35"/>
    </row>
    <row r="85" spans="1:26" ht="12.75" outlineLevel="1">
      <c r="A85" s="59" t="str">
        <f>'Données sur les ventes'!B84</f>
        <v>h</v>
      </c>
      <c r="B85" s="22">
        <f>'Données sur les ventes'!D84</f>
        <v>0</v>
      </c>
      <c r="C85" s="229">
        <f>'Données sur les ventes'!F84</f>
        <v>0</v>
      </c>
      <c r="D85" s="229"/>
      <c r="E85" s="229"/>
      <c r="F85" s="307">
        <v>20</v>
      </c>
      <c r="G85" s="308">
        <v>1</v>
      </c>
      <c r="H85" s="339">
        <f t="shared" si="22"/>
        <v>0</v>
      </c>
      <c r="I85" s="340">
        <f t="shared" si="23"/>
        <v>0</v>
      </c>
      <c r="J85" s="338">
        <f>Marges!D85</f>
        <v>0</v>
      </c>
      <c r="K85" s="341">
        <f t="shared" si="20"/>
        <v>0</v>
      </c>
      <c r="L85" s="303" t="e">
        <f t="shared" si="21"/>
        <v>#DIV/0!</v>
      </c>
      <c r="M85" s="38"/>
      <c r="N85" s="38"/>
      <c r="O85" s="38"/>
      <c r="P85" s="35"/>
      <c r="Q85" s="35"/>
      <c r="R85" s="35"/>
      <c r="S85" s="35"/>
      <c r="T85" s="35"/>
      <c r="U85" s="35"/>
      <c r="V85" s="35"/>
      <c r="W85" s="35"/>
      <c r="X85" s="35"/>
      <c r="Y85" s="35"/>
      <c r="Z85" s="35"/>
    </row>
    <row r="86" spans="1:26" ht="12.75" outlineLevel="1">
      <c r="A86" s="59" t="str">
        <f>'Données sur les ventes'!B85</f>
        <v>i</v>
      </c>
      <c r="B86" s="22">
        <f>'Données sur les ventes'!D85</f>
        <v>0</v>
      </c>
      <c r="C86" s="229">
        <f>'Données sur les ventes'!F85</f>
        <v>0</v>
      </c>
      <c r="D86" s="229"/>
      <c r="E86" s="229"/>
      <c r="F86" s="307">
        <v>20</v>
      </c>
      <c r="G86" s="308">
        <v>1</v>
      </c>
      <c r="H86" s="339">
        <f t="shared" si="22"/>
        <v>0</v>
      </c>
      <c r="I86" s="340">
        <f t="shared" si="23"/>
        <v>0</v>
      </c>
      <c r="J86" s="338">
        <f>Marges!D86</f>
        <v>0</v>
      </c>
      <c r="K86" s="341">
        <f t="shared" si="20"/>
        <v>0</v>
      </c>
      <c r="L86" s="303" t="e">
        <f t="shared" si="21"/>
        <v>#DIV/0!</v>
      </c>
      <c r="M86" s="38"/>
      <c r="N86" s="38"/>
      <c r="O86" s="38"/>
      <c r="P86" s="35"/>
      <c r="Q86" s="35"/>
      <c r="R86" s="35"/>
      <c r="S86" s="35"/>
      <c r="T86" s="35"/>
      <c r="U86" s="35"/>
      <c r="V86" s="35"/>
      <c r="W86" s="35"/>
      <c r="X86" s="35"/>
      <c r="Y86" s="35"/>
      <c r="Z86" s="35"/>
    </row>
    <row r="87" spans="1:26" ht="12.75" outlineLevel="1">
      <c r="A87" s="59" t="str">
        <f>'Données sur les ventes'!B86</f>
        <v>j</v>
      </c>
      <c r="B87" s="22">
        <f>'Données sur les ventes'!D86</f>
        <v>0</v>
      </c>
      <c r="C87" s="229">
        <f>'Données sur les ventes'!F86</f>
        <v>0</v>
      </c>
      <c r="D87" s="229"/>
      <c r="E87" s="229"/>
      <c r="F87" s="307">
        <v>20</v>
      </c>
      <c r="G87" s="308">
        <v>1</v>
      </c>
      <c r="H87" s="339">
        <f t="shared" si="22"/>
        <v>0</v>
      </c>
      <c r="I87" s="340">
        <f t="shared" si="23"/>
        <v>0</v>
      </c>
      <c r="J87" s="338">
        <f>Marges!D87</f>
        <v>0</v>
      </c>
      <c r="K87" s="341">
        <f t="shared" si="20"/>
        <v>0</v>
      </c>
      <c r="L87" s="303" t="e">
        <f t="shared" si="21"/>
        <v>#DIV/0!</v>
      </c>
      <c r="M87" s="38"/>
      <c r="N87" s="38"/>
      <c r="O87" s="38"/>
      <c r="P87" s="35"/>
      <c r="Q87" s="35"/>
      <c r="R87" s="35"/>
      <c r="S87" s="35"/>
      <c r="T87" s="35"/>
      <c r="U87" s="35"/>
      <c r="V87" s="35"/>
      <c r="W87" s="35"/>
      <c r="X87" s="35"/>
      <c r="Y87" s="35"/>
      <c r="Z87" s="35"/>
    </row>
    <row r="88" spans="1:26" ht="12.75" outlineLevel="1">
      <c r="A88" s="59" t="str">
        <f>'Données sur les ventes'!B87</f>
        <v>k</v>
      </c>
      <c r="B88" s="22">
        <f>'Données sur les ventes'!D87</f>
        <v>0</v>
      </c>
      <c r="C88" s="229">
        <f>'Données sur les ventes'!F87</f>
        <v>0</v>
      </c>
      <c r="D88" s="229"/>
      <c r="E88" s="229"/>
      <c r="F88" s="307">
        <v>20</v>
      </c>
      <c r="G88" s="308">
        <v>1</v>
      </c>
      <c r="H88" s="339">
        <f t="shared" si="22"/>
        <v>0</v>
      </c>
      <c r="I88" s="340">
        <f t="shared" si="23"/>
        <v>0</v>
      </c>
      <c r="J88" s="338">
        <f>Marges!D88</f>
        <v>0</v>
      </c>
      <c r="K88" s="341">
        <f t="shared" si="20"/>
        <v>0</v>
      </c>
      <c r="L88" s="303" t="e">
        <f t="shared" si="21"/>
        <v>#DIV/0!</v>
      </c>
      <c r="M88" s="38"/>
      <c r="N88" s="38"/>
      <c r="O88" s="38"/>
      <c r="P88" s="35"/>
      <c r="Q88" s="35"/>
      <c r="R88" s="35"/>
      <c r="S88" s="35"/>
      <c r="T88" s="35"/>
      <c r="U88" s="35"/>
      <c r="V88" s="35"/>
      <c r="W88" s="35"/>
      <c r="X88" s="35"/>
      <c r="Y88" s="35"/>
      <c r="Z88" s="35"/>
    </row>
    <row r="89" spans="1:26" ht="12.75" outlineLevel="1">
      <c r="A89" s="59" t="str">
        <f>'Données sur les ventes'!B88</f>
        <v>l</v>
      </c>
      <c r="B89" s="22">
        <f>'Données sur les ventes'!D88</f>
        <v>0</v>
      </c>
      <c r="C89" s="229">
        <f>'Données sur les ventes'!F88</f>
        <v>0</v>
      </c>
      <c r="D89" s="229"/>
      <c r="E89" s="229"/>
      <c r="F89" s="307">
        <v>20</v>
      </c>
      <c r="G89" s="308">
        <v>1</v>
      </c>
      <c r="H89" s="339">
        <f t="shared" si="22"/>
        <v>0</v>
      </c>
      <c r="I89" s="340">
        <f t="shared" si="23"/>
        <v>0</v>
      </c>
      <c r="J89" s="338">
        <f>Marges!D89</f>
        <v>0</v>
      </c>
      <c r="K89" s="341">
        <f t="shared" si="20"/>
        <v>0</v>
      </c>
      <c r="L89" s="303" t="e">
        <f t="shared" si="21"/>
        <v>#DIV/0!</v>
      </c>
      <c r="M89" s="38"/>
      <c r="N89" s="38"/>
      <c r="O89" s="38"/>
      <c r="P89" s="35"/>
      <c r="Q89" s="35"/>
      <c r="R89" s="35"/>
      <c r="S89" s="35"/>
      <c r="T89" s="35"/>
      <c r="U89" s="35"/>
      <c r="V89" s="35"/>
      <c r="W89" s="35"/>
      <c r="X89" s="35"/>
      <c r="Y89" s="35"/>
      <c r="Z89" s="35"/>
    </row>
    <row r="90" spans="1:26" ht="13.5" thickBot="1">
      <c r="A90" s="250" t="str">
        <f>'Données sur les ventes'!B89</f>
        <v>Recette 3, format 2</v>
      </c>
      <c r="B90" s="12"/>
      <c r="C90" s="12"/>
      <c r="D90" s="12"/>
      <c r="E90" s="12"/>
      <c r="F90" s="14"/>
      <c r="G90" s="13"/>
      <c r="H90" s="343" t="s">
        <v>0</v>
      </c>
      <c r="I90" s="344">
        <f>SUM(I79:I89)</f>
        <v>0</v>
      </c>
      <c r="J90" s="345">
        <f>SUM(J79:J89)</f>
        <v>0</v>
      </c>
      <c r="K90" s="346">
        <f>SUM(K79:K89)</f>
        <v>0</v>
      </c>
      <c r="L90" s="304" t="e">
        <f t="shared" si="21"/>
        <v>#DIV/0!</v>
      </c>
      <c r="M90" s="38"/>
      <c r="N90" s="38"/>
      <c r="O90" s="38"/>
      <c r="P90" s="35"/>
      <c r="Q90" s="35"/>
      <c r="R90" s="35"/>
      <c r="S90" s="35"/>
      <c r="T90" s="35"/>
      <c r="U90" s="35"/>
      <c r="V90" s="35"/>
      <c r="W90" s="35"/>
      <c r="X90" s="35"/>
      <c r="Y90" s="35"/>
      <c r="Z90" s="35"/>
    </row>
    <row r="91" spans="1:26" ht="12.75">
      <c r="A91" s="251"/>
      <c r="B91" s="38"/>
      <c r="C91" s="38"/>
      <c r="D91" s="38"/>
      <c r="E91" s="38"/>
      <c r="F91" s="38"/>
      <c r="G91" s="38"/>
      <c r="H91" s="230"/>
      <c r="I91" s="61"/>
      <c r="J91" s="231"/>
      <c r="K91" s="231"/>
      <c r="L91" s="223"/>
      <c r="M91" s="38"/>
      <c r="N91" s="38"/>
      <c r="O91" s="38"/>
      <c r="P91" s="35"/>
      <c r="Q91" s="35"/>
      <c r="R91" s="35"/>
      <c r="S91" s="35"/>
      <c r="T91" s="35"/>
      <c r="U91" s="35"/>
      <c r="V91" s="35"/>
      <c r="W91" s="35"/>
      <c r="X91" s="35"/>
      <c r="Y91" s="35"/>
      <c r="Z91" s="35"/>
    </row>
    <row r="92" spans="1:26" ht="12.75">
      <c r="A92" s="251"/>
      <c r="B92" s="38"/>
      <c r="C92" s="38"/>
      <c r="D92" s="38"/>
      <c r="E92" s="38"/>
      <c r="F92" s="38"/>
      <c r="G92" s="38"/>
      <c r="H92" s="230"/>
      <c r="I92" s="61"/>
      <c r="J92" s="231"/>
      <c r="K92" s="231"/>
      <c r="L92" s="223"/>
      <c r="M92" s="38"/>
      <c r="N92" s="38"/>
      <c r="O92" s="38"/>
      <c r="P92" s="35"/>
      <c r="Q92" s="35"/>
      <c r="R92" s="35"/>
      <c r="S92" s="35"/>
      <c r="T92" s="35"/>
      <c r="U92" s="35"/>
      <c r="V92" s="35"/>
      <c r="W92" s="35"/>
      <c r="X92" s="35"/>
      <c r="Y92" s="35"/>
      <c r="Z92" s="35"/>
    </row>
    <row r="93" spans="1:26" ht="12.75">
      <c r="A93" s="84"/>
      <c r="B93" s="38"/>
      <c r="C93" s="38"/>
      <c r="D93" s="38"/>
      <c r="E93" s="38"/>
      <c r="F93" s="38"/>
      <c r="G93" s="38"/>
      <c r="H93" s="38"/>
      <c r="I93" s="38"/>
      <c r="J93" s="38"/>
      <c r="K93" s="38"/>
      <c r="L93" s="38"/>
      <c r="M93" s="38"/>
      <c r="N93" s="38"/>
      <c r="O93" s="38"/>
      <c r="P93" s="35"/>
      <c r="Q93" s="35"/>
      <c r="R93" s="35"/>
      <c r="S93" s="35"/>
      <c r="T93" s="35"/>
      <c r="U93" s="35"/>
      <c r="V93" s="35"/>
      <c r="W93" s="35"/>
      <c r="X93" s="35"/>
      <c r="Y93" s="35"/>
      <c r="Z93" s="35"/>
    </row>
    <row r="94" spans="1:26" ht="12.75">
      <c r="A94" s="35"/>
      <c r="B94" s="35"/>
      <c r="C94" s="35"/>
      <c r="D94" s="35"/>
      <c r="E94" s="35"/>
      <c r="F94" s="35"/>
      <c r="G94" s="35"/>
      <c r="H94" s="35"/>
      <c r="I94" s="35"/>
      <c r="J94" s="35"/>
      <c r="K94" s="35"/>
      <c r="L94" s="35"/>
      <c r="M94" s="35"/>
      <c r="N94" s="35"/>
      <c r="O94" s="38"/>
      <c r="P94" s="35"/>
      <c r="Q94" s="35"/>
      <c r="R94" s="35"/>
      <c r="S94" s="35"/>
      <c r="T94" s="35"/>
      <c r="U94" s="35"/>
      <c r="V94" s="35"/>
      <c r="W94" s="35"/>
      <c r="X94" s="35"/>
      <c r="Y94" s="35"/>
      <c r="Z94" s="35"/>
    </row>
    <row r="95" spans="1:26" ht="12.75">
      <c r="A95" s="35"/>
      <c r="B95" s="35"/>
      <c r="C95" s="35"/>
      <c r="D95" s="35"/>
      <c r="E95" s="35"/>
      <c r="F95" s="35"/>
      <c r="G95" s="35"/>
      <c r="H95" s="35"/>
      <c r="I95" s="35"/>
      <c r="J95" s="35"/>
      <c r="K95" s="35"/>
      <c r="L95" s="35"/>
      <c r="M95" s="35"/>
      <c r="N95" s="35"/>
      <c r="O95" s="38"/>
      <c r="P95" s="35"/>
      <c r="Q95" s="35"/>
      <c r="R95" s="35"/>
      <c r="S95" s="35"/>
      <c r="T95" s="35"/>
      <c r="U95" s="35"/>
      <c r="V95" s="35"/>
      <c r="W95" s="35"/>
      <c r="X95" s="35"/>
      <c r="Y95" s="35"/>
      <c r="Z95" s="35"/>
    </row>
    <row r="96" spans="1:26" ht="12.75">
      <c r="A96" s="35"/>
      <c r="B96" s="35"/>
      <c r="C96" s="35"/>
      <c r="D96" s="35"/>
      <c r="E96" s="35"/>
      <c r="F96" s="35"/>
      <c r="G96" s="35"/>
      <c r="H96" s="35"/>
      <c r="I96" s="35"/>
      <c r="J96" s="35"/>
      <c r="K96" s="35"/>
      <c r="L96" s="35"/>
      <c r="M96" s="35"/>
      <c r="N96" s="35"/>
      <c r="O96" s="38"/>
      <c r="P96" s="35"/>
      <c r="Q96" s="35"/>
      <c r="R96" s="35"/>
      <c r="S96" s="35"/>
      <c r="T96" s="35"/>
      <c r="U96" s="35"/>
      <c r="V96" s="35"/>
      <c r="W96" s="35"/>
      <c r="X96" s="35"/>
      <c r="Y96" s="35"/>
      <c r="Z96" s="35"/>
    </row>
    <row r="97" spans="1:26" ht="12.75">
      <c r="A97" s="35"/>
      <c r="B97" s="35"/>
      <c r="C97" s="35"/>
      <c r="D97" s="35"/>
      <c r="E97" s="35"/>
      <c r="F97" s="35"/>
      <c r="G97" s="35"/>
      <c r="H97" s="35"/>
      <c r="I97" s="35"/>
      <c r="J97" s="35"/>
      <c r="K97" s="35"/>
      <c r="L97" s="35"/>
      <c r="M97" s="35"/>
      <c r="N97" s="35"/>
      <c r="O97" s="38"/>
      <c r="P97" s="35"/>
      <c r="Q97" s="35"/>
      <c r="R97" s="35"/>
      <c r="S97" s="35"/>
      <c r="T97" s="35"/>
      <c r="U97" s="35"/>
      <c r="V97" s="35"/>
      <c r="W97" s="35"/>
      <c r="X97" s="35"/>
      <c r="Y97" s="35"/>
      <c r="Z97" s="35"/>
    </row>
    <row r="98" spans="1:26" ht="12.75">
      <c r="A98" s="35"/>
      <c r="B98" s="35"/>
      <c r="C98" s="35"/>
      <c r="D98" s="35"/>
      <c r="E98" s="35"/>
      <c r="F98" s="35"/>
      <c r="G98" s="35"/>
      <c r="H98" s="35"/>
      <c r="I98" s="35"/>
      <c r="J98" s="35"/>
      <c r="K98" s="35"/>
      <c r="L98" s="35"/>
      <c r="M98" s="35"/>
      <c r="N98" s="35"/>
      <c r="O98" s="38"/>
      <c r="P98" s="35"/>
      <c r="Q98" s="35"/>
      <c r="R98" s="35"/>
      <c r="S98" s="35"/>
      <c r="T98" s="35"/>
      <c r="U98" s="35"/>
      <c r="V98" s="35"/>
      <c r="W98" s="35"/>
      <c r="X98" s="35"/>
      <c r="Y98" s="35"/>
      <c r="Z98" s="35"/>
    </row>
    <row r="99" spans="1:26" ht="12.7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2.7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2.7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2.7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2.7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2.7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2.7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2.7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2.7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2.7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2.7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2.7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2.7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2.7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2.7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2.7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2.7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2.7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2.7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2.7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2.7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2.7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2.7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2.7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2.7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2.7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2.7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2.7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2.7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2.7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2.7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2.7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2.7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2.7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2.7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2.7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2.7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2.7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3:26" ht="12.75">
      <c r="M137" s="35"/>
      <c r="N137" s="35"/>
      <c r="O137" s="35"/>
      <c r="P137" s="35"/>
      <c r="Q137" s="35"/>
      <c r="R137" s="35"/>
      <c r="S137" s="35"/>
      <c r="T137" s="35"/>
      <c r="U137" s="35"/>
      <c r="V137" s="35"/>
      <c r="W137" s="35"/>
      <c r="X137" s="35"/>
      <c r="Y137" s="35"/>
      <c r="Z137" s="35"/>
    </row>
    <row r="138" spans="13:26" ht="12.75">
      <c r="M138" s="35"/>
      <c r="N138" s="35"/>
      <c r="O138" s="35"/>
      <c r="P138" s="35"/>
      <c r="Q138" s="35"/>
      <c r="R138" s="35"/>
      <c r="S138" s="35"/>
      <c r="T138" s="35"/>
      <c r="U138" s="35"/>
      <c r="V138" s="35"/>
      <c r="W138" s="35"/>
      <c r="X138" s="35"/>
      <c r="Y138" s="35"/>
      <c r="Z138" s="35"/>
    </row>
    <row r="139" spans="13:26" ht="12.75">
      <c r="M139" s="35"/>
      <c r="N139" s="35"/>
      <c r="O139" s="35"/>
      <c r="P139" s="35"/>
      <c r="Q139" s="35"/>
      <c r="R139" s="35"/>
      <c r="S139" s="35"/>
      <c r="T139" s="35"/>
      <c r="U139" s="35"/>
      <c r="V139" s="35"/>
      <c r="W139" s="35"/>
      <c r="X139" s="35"/>
      <c r="Y139" s="35"/>
      <c r="Z139" s="35"/>
    </row>
    <row r="140" spans="13:26" ht="12.75">
      <c r="M140" s="35"/>
      <c r="N140" s="35"/>
      <c r="O140" s="35"/>
      <c r="P140" s="35"/>
      <c r="Q140" s="35"/>
      <c r="R140" s="35"/>
      <c r="S140" s="35"/>
      <c r="T140" s="35"/>
      <c r="U140" s="35"/>
      <c r="V140" s="35"/>
      <c r="W140" s="35"/>
      <c r="X140" s="35"/>
      <c r="Y140" s="35"/>
      <c r="Z140" s="35"/>
    </row>
    <row r="141" spans="13:26" ht="12.75">
      <c r="M141" s="35"/>
      <c r="N141" s="35"/>
      <c r="O141" s="35"/>
      <c r="P141" s="35"/>
      <c r="Q141" s="35"/>
      <c r="R141" s="35"/>
      <c r="S141" s="35"/>
      <c r="T141" s="35"/>
      <c r="U141" s="35"/>
      <c r="V141" s="35"/>
      <c r="W141" s="35"/>
      <c r="X141" s="35"/>
      <c r="Y141" s="35"/>
      <c r="Z141" s="35"/>
    </row>
    <row r="142" spans="13:26" ht="12.75">
      <c r="M142" s="35"/>
      <c r="N142" s="35"/>
      <c r="O142" s="35"/>
      <c r="P142" s="35"/>
      <c r="Q142" s="35"/>
      <c r="R142" s="35"/>
      <c r="S142" s="35"/>
      <c r="T142" s="35"/>
      <c r="U142" s="35"/>
      <c r="V142" s="35"/>
      <c r="W142" s="35"/>
      <c r="X142" s="35"/>
      <c r="Y142" s="35"/>
      <c r="Z142" s="35"/>
    </row>
    <row r="143" spans="13:26" ht="12.75">
      <c r="M143" s="35"/>
      <c r="N143" s="35"/>
      <c r="O143" s="35"/>
      <c r="P143" s="35"/>
      <c r="Q143" s="35"/>
      <c r="R143" s="35"/>
      <c r="S143" s="35"/>
      <c r="T143" s="35"/>
      <c r="U143" s="35"/>
      <c r="V143" s="35"/>
      <c r="W143" s="35"/>
      <c r="X143" s="35"/>
      <c r="Y143" s="35"/>
      <c r="Z143" s="35"/>
    </row>
  </sheetData>
  <sheetProtection/>
  <protectedRanges>
    <protectedRange password="CA99" sqref="F8:G19 F22:G33 F36:G47 F50:G61 F64:G75 F78:G89" name="Range1"/>
  </protectedRange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dc:creator>
  <cp:keywords/>
  <dc:description/>
  <cp:lastModifiedBy>Dean, Brooke (OMAFRA)</cp:lastModifiedBy>
  <cp:lastPrinted>2011-03-16T13:32:50Z</cp:lastPrinted>
  <dcterms:created xsi:type="dcterms:W3CDTF">2003-02-28T15:16:30Z</dcterms:created>
  <dcterms:modified xsi:type="dcterms:W3CDTF">2015-12-17T16:01:59Z</dcterms:modified>
  <cp:category/>
  <cp:version/>
  <cp:contentType/>
  <cp:contentStatus/>
</cp:coreProperties>
</file>