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 windowWidth="15330" windowHeight="4260" tabRatio="746" activeTab="0"/>
  </bookViews>
  <sheets>
    <sheet name="User Guide" sheetId="1" r:id="rId1"/>
    <sheet name="Costs Input" sheetId="2" r:id="rId2"/>
    <sheet name="Ingredient Cost" sheetId="3" r:id="rId3"/>
    <sheet name="Recipe 1" sheetId="4" r:id="rId4"/>
    <sheet name="Recipe 2" sheetId="5" r:id="rId5"/>
    <sheet name="Recipe 3" sheetId="6" r:id="rId6"/>
    <sheet name="Sales Data" sheetId="7" r:id="rId7"/>
    <sheet name="Packaged Product Costs" sheetId="8" r:id="rId8"/>
    <sheet name="Margins" sheetId="9" r:id="rId9"/>
    <sheet name="Tool" sheetId="10" r:id="rId10"/>
    <sheet name="Reporting" sheetId="11" state="hidden" r:id="rId11"/>
    <sheet name="Print Report" sheetId="12" r:id="rId12"/>
    <sheet name="Ingredients" sheetId="13" r:id="rId13"/>
  </sheets>
  <definedNames>
    <definedName name="_GoBack" localSheetId="0">'User Guide'!$B$23</definedName>
    <definedName name="_xlfn.IFERROR" hidden="1">#NAME?</definedName>
    <definedName name="_xlnm.Print_Area" localSheetId="8">'Margins'!$A$1:$N$97</definedName>
    <definedName name="_xlnm.Print_Area" localSheetId="11">'Print Report'!$A$1:$H$58</definedName>
    <definedName name="_xlnm.Print_Area" localSheetId="3">'Recipe 1'!$A$1:$L$54</definedName>
    <definedName name="_xlnm.Print_Titles" localSheetId="1">'Costs Input'!$1:$20</definedName>
    <definedName name="_xlnm.Print_Titles" localSheetId="8">'Margins'!$1:$2</definedName>
    <definedName name="_xlnm.Print_Titles" localSheetId="7">'Packaged Product Costs'!$1:$2</definedName>
    <definedName name="_xlnm.Print_Titles" localSheetId="3">'Recipe 1'!$A:$A,'Recipe 1'!$1:$3</definedName>
    <definedName name="solver_cvg" localSheetId="9" hidden="1">0.0001</definedName>
    <definedName name="solver_drv" localSheetId="9" hidden="1">1</definedName>
    <definedName name="solver_eng" localSheetId="9" hidden="1">1</definedName>
    <definedName name="solver_est" localSheetId="9" hidden="1">1</definedName>
    <definedName name="solver_itr" localSheetId="9" hidden="1">2147483647</definedName>
    <definedName name="solver_mip" localSheetId="9" hidden="1">2147483647</definedName>
    <definedName name="solver_mni" localSheetId="9" hidden="1">30</definedName>
    <definedName name="solver_mrt" localSheetId="9" hidden="1">0.075</definedName>
    <definedName name="solver_msl" localSheetId="9" hidden="1">2</definedName>
    <definedName name="solver_neg" localSheetId="9" hidden="1">1</definedName>
    <definedName name="solver_nod" localSheetId="9" hidden="1">2147483647</definedName>
    <definedName name="solver_num" localSheetId="9" hidden="1">0</definedName>
    <definedName name="solver_nwt" localSheetId="9" hidden="1">1</definedName>
    <definedName name="solver_pre" localSheetId="9" hidden="1">0.000001</definedName>
    <definedName name="solver_rbv" localSheetId="9" hidden="1">1</definedName>
    <definedName name="solver_rlx" localSheetId="9" hidden="1">2</definedName>
    <definedName name="solver_rsd" localSheetId="9" hidden="1">0</definedName>
    <definedName name="solver_scl" localSheetId="9" hidden="1">1</definedName>
    <definedName name="solver_sho" localSheetId="9" hidden="1">2</definedName>
    <definedName name="solver_ssz" localSheetId="9" hidden="1">100</definedName>
    <definedName name="solver_tim" localSheetId="9" hidden="1">2147483647</definedName>
    <definedName name="solver_tol" localSheetId="9" hidden="1">0.01</definedName>
    <definedName name="solver_typ" localSheetId="9" hidden="1">3</definedName>
    <definedName name="solver_ver" localSheetId="9" hidden="1">3</definedName>
  </definedNames>
  <calcPr fullCalcOnLoad="1"/>
</workbook>
</file>

<file path=xl/comments2.xml><?xml version="1.0" encoding="utf-8"?>
<comments xmlns="http://schemas.openxmlformats.org/spreadsheetml/2006/main">
  <authors>
    <author>Andreas Boecker</author>
  </authors>
  <commentList>
    <comment ref="A57" authorId="0">
      <text>
        <r>
          <rPr>
            <b/>
            <sz val="9"/>
            <rFont val="Tahoma"/>
            <family val="2"/>
          </rPr>
          <t>Andreas Boecker:</t>
        </r>
        <r>
          <rPr>
            <sz val="9"/>
            <rFont val="Tahoma"/>
            <family val="2"/>
          </rPr>
          <t xml:space="preserve">
To keep things simple the calculation of fixed costs assumes that equipment has a zero salvage value.</t>
        </r>
      </text>
    </comment>
    <comment ref="A58" authorId="0">
      <text>
        <r>
          <rPr>
            <b/>
            <sz val="9"/>
            <rFont val="Tahoma"/>
            <family val="2"/>
          </rPr>
          <t>Andreas Boecker:</t>
        </r>
        <r>
          <rPr>
            <sz val="9"/>
            <rFont val="Tahoma"/>
            <family val="2"/>
          </rPr>
          <t xml:space="preserve">
Equipment can be shared by recipes. The shares of use are entered under each recipe. If equipment is used for processing not reported in this sheet, total use is less than 100% but should never be larger than 100%.</t>
        </r>
      </text>
    </comment>
  </commentList>
</comments>
</file>

<file path=xl/sharedStrings.xml><?xml version="1.0" encoding="utf-8"?>
<sst xmlns="http://schemas.openxmlformats.org/spreadsheetml/2006/main" count="551" uniqueCount="290">
  <si>
    <t>Mix</t>
  </si>
  <si>
    <t>Total</t>
  </si>
  <si>
    <t>Unit Cost</t>
  </si>
  <si>
    <t>Container</t>
  </si>
  <si>
    <t>Lid</t>
  </si>
  <si>
    <t>Sticker</t>
  </si>
  <si>
    <t>Packaged Product Costs Worksheet</t>
  </si>
  <si>
    <t>Cost Input Worksheet</t>
  </si>
  <si>
    <t>Units</t>
  </si>
  <si>
    <t>Revenue</t>
  </si>
  <si>
    <t>Fixed Costs</t>
  </si>
  <si>
    <t>COGS</t>
  </si>
  <si>
    <t>Ingredient</t>
  </si>
  <si>
    <t>INGREDIENTS</t>
  </si>
  <si>
    <t>Packaging Material</t>
  </si>
  <si>
    <t>Product</t>
  </si>
  <si>
    <t>Gross Margin ($)</t>
  </si>
  <si>
    <t>Gross Margin (%)</t>
  </si>
  <si>
    <t>Product Mix</t>
  </si>
  <si>
    <t>Price</t>
  </si>
  <si>
    <t>Revenues</t>
  </si>
  <si>
    <t>Adjusted Price</t>
  </si>
  <si>
    <t>Est. % change sales</t>
  </si>
  <si>
    <t>Labour</t>
  </si>
  <si>
    <t>Hydro</t>
  </si>
  <si>
    <t>Recipe 2</t>
  </si>
  <si>
    <t>Recipe 3</t>
  </si>
  <si>
    <t>Utilities/Water</t>
  </si>
  <si>
    <t>Labor</t>
  </si>
  <si>
    <t xml:space="preserve">Per recipe </t>
  </si>
  <si>
    <t>Per recipe</t>
  </si>
  <si>
    <t>Variable costs: labor, utilities</t>
  </si>
  <si>
    <t>Recipe</t>
  </si>
  <si>
    <t>per unit</t>
  </si>
  <si>
    <t>Net Margin</t>
  </si>
  <si>
    <t>Mix Costs (per recipe)</t>
  </si>
  <si>
    <t xml:space="preserve">Margin &amp; Sales Sensitivity to a Given Change in Unit Price </t>
  </si>
  <si>
    <t>Legend:</t>
  </si>
  <si>
    <t>Calculated cell - do not change</t>
  </si>
  <si>
    <t>Costs Input Tab</t>
  </si>
  <si>
    <t>Sales Data Entry Tab</t>
  </si>
  <si>
    <t>Mix Costs Tab</t>
  </si>
  <si>
    <t>Calculated result cell, planning tools - do not change</t>
  </si>
  <si>
    <t>Notes:</t>
  </si>
  <si>
    <t>Per Recipe</t>
  </si>
  <si>
    <t xml:space="preserve">SALES VOLUME </t>
  </si>
  <si>
    <t>Product List</t>
  </si>
  <si>
    <t>Recipe #</t>
  </si>
  <si>
    <t>Units per one recipe</t>
  </si>
  <si>
    <t>Mixed Costs (per recipe)</t>
  </si>
  <si>
    <t xml:space="preserve">Ingredient Cost </t>
  </si>
  <si>
    <t>Package Size 1</t>
  </si>
  <si>
    <t>Package Size, Variety</t>
  </si>
  <si>
    <t>Total Cost</t>
  </si>
  <si>
    <t>Recipe 2, Size 1 Container</t>
  </si>
  <si>
    <t>Recipe 2, Size 2 Container</t>
  </si>
  <si>
    <t>Recipe 3, Size 1 Container</t>
  </si>
  <si>
    <t>Recipe 3, Size 2 Container</t>
  </si>
  <si>
    <t>Recipe 2, Size 1 Lid</t>
  </si>
  <si>
    <t>Recipe 2, Size 2 Lid</t>
  </si>
  <si>
    <t>Recipe 3, Size 1 Lid</t>
  </si>
  <si>
    <t>Recipe 3, Size 2 Lid</t>
  </si>
  <si>
    <t>Package Size 2</t>
  </si>
  <si>
    <t>Recipe 1, Size 2 Container</t>
  </si>
  <si>
    <t>Recipe 1, Size 2 Lid</t>
  </si>
  <si>
    <t>a</t>
  </si>
  <si>
    <t>b</t>
  </si>
  <si>
    <t>c</t>
  </si>
  <si>
    <t>d</t>
  </si>
  <si>
    <t>e</t>
  </si>
  <si>
    <t>f</t>
  </si>
  <si>
    <t>g</t>
  </si>
  <si>
    <t>h</t>
  </si>
  <si>
    <t>i</t>
  </si>
  <si>
    <t>j</t>
  </si>
  <si>
    <t>k</t>
  </si>
  <si>
    <t>l</t>
  </si>
  <si>
    <t>Gross Margin %</t>
  </si>
  <si>
    <t>Recipe 1, Size 1 Container</t>
  </si>
  <si>
    <t>Recipe 1, Size 1 Lid</t>
  </si>
  <si>
    <t>Mix Cost</t>
  </si>
  <si>
    <t xml:space="preserve">Total Cost </t>
  </si>
  <si>
    <t>Total Production Time (Minutes)</t>
  </si>
  <si>
    <t>Containers</t>
  </si>
  <si>
    <t>Lids</t>
  </si>
  <si>
    <t>Labels</t>
  </si>
  <si>
    <t>Recipe 1 Labels Size 1</t>
  </si>
  <si>
    <t>Recipe 1 Labels Size 2</t>
  </si>
  <si>
    <t>Recipe 2 Labels Size 1</t>
  </si>
  <si>
    <t>Recipe 2 Labels Size 2</t>
  </si>
  <si>
    <t>Recipe 3 Labels Size 1</t>
  </si>
  <si>
    <t>Recipe 3 Labels Size 2</t>
  </si>
  <si>
    <t>Fixed costs</t>
  </si>
  <si>
    <t xml:space="preserve">Equipment </t>
  </si>
  <si>
    <t>Purchase Price</t>
  </si>
  <si>
    <t xml:space="preserve">Years of use </t>
  </si>
  <si>
    <t>Interest rate</t>
  </si>
  <si>
    <t>Annual cost</t>
  </si>
  <si>
    <t>Share</t>
  </si>
  <si>
    <t>Cost</t>
  </si>
  <si>
    <t xml:space="preserve">Total use </t>
  </si>
  <si>
    <t>Fixed cost: total/per recipe</t>
  </si>
  <si>
    <t>Cooking Eqipment</t>
  </si>
  <si>
    <t>Unit</t>
  </si>
  <si>
    <t>Price/unit</t>
  </si>
  <si>
    <t xml:space="preserve">Cost of Production Per Recipe </t>
  </si>
  <si>
    <t>Margins</t>
  </si>
  <si>
    <t>Unit Sales</t>
  </si>
  <si>
    <t>Adjustments after price and/or sales change</t>
  </si>
  <si>
    <t>If prompted for a password to unprotect yellow cells for editing type "open"</t>
  </si>
  <si>
    <t>FDM2011 is password for workbook</t>
  </si>
  <si>
    <t>Ingredient 8</t>
  </si>
  <si>
    <t>Ingredient 9</t>
  </si>
  <si>
    <t>Ingredient 10</t>
  </si>
  <si>
    <t>Product A</t>
  </si>
  <si>
    <t>Product B</t>
  </si>
  <si>
    <t>Date: 25/07/2011</t>
  </si>
  <si>
    <t>Data entry cell - input requested</t>
  </si>
  <si>
    <t xml:space="preserve">User Guide </t>
  </si>
  <si>
    <t>Introduction</t>
  </si>
  <si>
    <t>This guide gives a tab-by-tab set of instructions to users of the Recipe Based Production Costing Tool. Following this guide will allow users to quickly and accurately input their personal data, and get the best quality data from the tool for planning and analysis. There is a section for each tab, which will first outline the purpose of the tab, followed by a set of instructions for data entry or analysis.</t>
  </si>
  <si>
    <t>The sales data entry sheet allows for simple transfer of sales figures to the costing analysis model. Peach/light yellow coloured cells must be entered from the sales report for the period. This tool does not have to be strictly for analysis, and the user may choose to enter projected sales figures here in order to use the later sheets to arrive at an optimal price point for their product.</t>
  </si>
  <si>
    <t>Instructions</t>
  </si>
  <si>
    <t xml:space="preserve">1. Enter the name and size for your recipe in column B, followed by the variety or flavour in the cells below. </t>
  </si>
  <si>
    <t>3. Enter the selling price for each</t>
  </si>
  <si>
    <t xml:space="preserve">4. The program will automatically update the flavours for size 2 of each recipe, to add flavours that you produce in size 2 but not size 1, simply enter the flavour below the automatically generated flavours under Recipe 2, Size 2. </t>
  </si>
  <si>
    <t>5. Repeat this below for any other recipes that you produce, under recipe 2 and 3</t>
  </si>
  <si>
    <t>Packaged Product Costs Tab</t>
  </si>
  <si>
    <t>The packaged product costs sheet uses the cost per unit of ‘mix’ from the “Mix costs” tab, and connects the mix costs with the packaging and labeling costs. Additional costs such as labour and hydro costs per unit are also included here. This sheet calculates the variable cost per unit, for each size and flavor of product.</t>
  </si>
  <si>
    <t>Instructions:</t>
  </si>
  <si>
    <t xml:space="preserve">This chart is entirely self-calculated and does not require any data entry. Columns H and I give the total cost per recipe, and the cost per unit, e.g. a 110mL jar, respectively. </t>
  </si>
  <si>
    <t>Margins Tab</t>
  </si>
  <si>
    <t xml:space="preserve">The “Margins” tab presents unit sales, revenue, costs of processed goods and the resulting gross margin for each product in a recipe group in one chart. For each product the margin is presented in absolute terms ($) and as share of revenues (%). For each recipe group, the gross margin is also presented in dollars and as percentage of revenues. Finally, after subtracting the fixed cost the net margin is presented for each recipe group.  The chart is fully integrated so that any change along the line from ingredient cost to product volume will show here. </t>
  </si>
  <si>
    <t>Tool Tab</t>
  </si>
  <si>
    <t xml:space="preserve">The “Tool” tab allows you to simulate the effects of possible price and unit sales changes on the financial performance of each product. For each product listed in column A, columns B through E show the current unit sales, price and gross margins in dollar and per cent.  </t>
  </si>
  <si>
    <t xml:space="preserve">The next two columns allow you to enter an adjusted price and an anticipated change in sales in response to this price change. For example, you might not be satisfied with the current gross margin of a product and decide to raise the price, because reducing cost is not possible. You anticipate that unit sales will go down by 5% in response to the price increase.  For this simulation you would enter the “new” price in column F and 95% (current unit sales at 100% minus 5% reduction) in column G. </t>
  </si>
  <si>
    <t xml:space="preserve">Effects of pricing decisions can thus be simulated prior to their implementation and compared to the current performance indicators in columns B through E. </t>
  </si>
  <si>
    <t>On-Farm Processing Recipe Based Costing Tool</t>
  </si>
  <si>
    <t>Price and Sales Sensitivity Tool</t>
  </si>
  <si>
    <t>Product C</t>
  </si>
  <si>
    <t>Product D</t>
  </si>
  <si>
    <t>Product E</t>
  </si>
  <si>
    <t>Product F</t>
  </si>
  <si>
    <t>Product G</t>
  </si>
  <si>
    <t>Product H</t>
  </si>
  <si>
    <t>Product I</t>
  </si>
  <si>
    <t>Product J</t>
  </si>
  <si>
    <t>Product K</t>
  </si>
  <si>
    <t>Product L</t>
  </si>
  <si>
    <t>Unit Size</t>
  </si>
  <si>
    <t>Bulk Ingredients</t>
  </si>
  <si>
    <t>Specialty Ingredients</t>
  </si>
  <si>
    <t>Specialty 1</t>
  </si>
  <si>
    <t>Specialty 2</t>
  </si>
  <si>
    <t>Specialty 3</t>
  </si>
  <si>
    <t>Specialty 4</t>
  </si>
  <si>
    <t>Specialty 5</t>
  </si>
  <si>
    <t>Specialty 6</t>
  </si>
  <si>
    <t>Specialty 7</t>
  </si>
  <si>
    <t>Specialty 8</t>
  </si>
  <si>
    <t>Specialty 9</t>
  </si>
  <si>
    <t>Specialty 10</t>
  </si>
  <si>
    <t>Specialty 11</t>
  </si>
  <si>
    <t>Specialty 12</t>
  </si>
  <si>
    <t>Specialty 13</t>
  </si>
  <si>
    <t>Specialty 14</t>
  </si>
  <si>
    <t>Specialty 15</t>
  </si>
  <si>
    <t>Select</t>
  </si>
  <si>
    <t xml:space="preserve">Ingredient 1 </t>
  </si>
  <si>
    <t>Ingredient 2</t>
  </si>
  <si>
    <t>Ingredient 3</t>
  </si>
  <si>
    <t>Ingredient 4</t>
  </si>
  <si>
    <t>Ingredient 5</t>
  </si>
  <si>
    <t>Ingredient 6</t>
  </si>
  <si>
    <t>Ingredient 7</t>
  </si>
  <si>
    <t>Ingredient 11</t>
  </si>
  <si>
    <t>Ingredient 12</t>
  </si>
  <si>
    <t>Ingredient 13</t>
  </si>
  <si>
    <t>Ingredient 14</t>
  </si>
  <si>
    <t>Ingredient 15</t>
  </si>
  <si>
    <t>Ingredient 16</t>
  </si>
  <si>
    <t>Ingredient 17</t>
  </si>
  <si>
    <t>Ingredient 18</t>
  </si>
  <si>
    <t>Ingredient 19</t>
  </si>
  <si>
    <t>Ingredient 20</t>
  </si>
  <si>
    <t>Ingredient 21</t>
  </si>
  <si>
    <t>Ingredient 22</t>
  </si>
  <si>
    <t>Ingredient 23</t>
  </si>
  <si>
    <t>Ingredient 24</t>
  </si>
  <si>
    <t>Ingredient 25</t>
  </si>
  <si>
    <t>Ingredient 26</t>
  </si>
  <si>
    <t>Ingredient 27</t>
  </si>
  <si>
    <t>Ingredient 28</t>
  </si>
  <si>
    <t>Ingredient 29</t>
  </si>
  <si>
    <t>Ingredient 30</t>
  </si>
  <si>
    <t>Specialty 16</t>
  </si>
  <si>
    <t>Specialty 17</t>
  </si>
  <si>
    <t>Specialty 18</t>
  </si>
  <si>
    <t>Specialty 19</t>
  </si>
  <si>
    <t>Specialty 20</t>
  </si>
  <si>
    <t>Specialty 21</t>
  </si>
  <si>
    <t>Specialty 22</t>
  </si>
  <si>
    <t>Specialty 23</t>
  </si>
  <si>
    <t>Specialty 24</t>
  </si>
  <si>
    <t>Specialty 25</t>
  </si>
  <si>
    <t>Specialty 26</t>
  </si>
  <si>
    <t>Specialty 27</t>
  </si>
  <si>
    <t>Specialty 28</t>
  </si>
  <si>
    <t>Specialty 29</t>
  </si>
  <si>
    <t>Specialty 30</t>
  </si>
  <si>
    <t>Reporting Tab</t>
  </si>
  <si>
    <t>Ingredient Cost Input Worksheet</t>
  </si>
  <si>
    <t>Specialty 31</t>
  </si>
  <si>
    <t>Specialty 32</t>
  </si>
  <si>
    <t>Specialty 33</t>
  </si>
  <si>
    <t>Specialty 34</t>
  </si>
  <si>
    <t>Specialty 35</t>
  </si>
  <si>
    <t>Specialty 36</t>
  </si>
  <si>
    <t>Specialty 37</t>
  </si>
  <si>
    <t>Specialty 38</t>
  </si>
  <si>
    <t>Specialty 39</t>
  </si>
  <si>
    <t>Specialty 40</t>
  </si>
  <si>
    <t>Specialty 41</t>
  </si>
  <si>
    <t>Specialty 42</t>
  </si>
  <si>
    <t>Specialty 43</t>
  </si>
  <si>
    <t>Specialty 44</t>
  </si>
  <si>
    <t>Specialty 45</t>
  </si>
  <si>
    <t>Gross Margin</t>
  </si>
  <si>
    <t>Waste (est.)</t>
  </si>
  <si>
    <t>Amount</t>
  </si>
  <si>
    <t>Recipe 2 Mix Costs</t>
  </si>
  <si>
    <t>Recipe 1 Mix Costs</t>
  </si>
  <si>
    <t>Recipe 3 Mix Costs</t>
  </si>
  <si>
    <t>Hourly Wage Rates</t>
  </si>
  <si>
    <t>Maitenance, Repairs, Operating</t>
  </si>
  <si>
    <t>Sales Data Entry</t>
  </si>
  <si>
    <t>Test recipe</t>
  </si>
  <si>
    <t>500ml</t>
  </si>
  <si>
    <t>600ml</t>
  </si>
  <si>
    <t>Sales Revenues</t>
  </si>
  <si>
    <t>Net Sales</t>
  </si>
  <si>
    <t>Cost of Goods Sold</t>
  </si>
  <si>
    <t>Total Direct COGS</t>
  </si>
  <si>
    <t>Direct Cost of Goods</t>
  </si>
  <si>
    <t>Enter Date</t>
  </si>
  <si>
    <t>Enter Company Name</t>
  </si>
  <si>
    <t xml:space="preserve">      For  Period Ending:</t>
  </si>
  <si>
    <t>Modified Income Statement</t>
  </si>
  <si>
    <t>Prepared by: Andreas Boecker and Braden Kemp</t>
  </si>
  <si>
    <t>The "cost input" tab first asks to specify products and units or jars per recipe for each product. It then allows for manual entry of ingredient costs, labour and hydro cost per recipe, packaging costs and fixed or overhead costs. Cells highlighted in peach/light yellow colour are available for manual entry and can be updated as costs change.</t>
  </si>
  <si>
    <t>The “Mix costs” tab pulls values from the “Input costs” tab to calculate the cost of each product flavor (mix), in $/unit. Cells that are highlighted in green are calculated cells and should be left as is. Peach/light yellow highlighted cells are open for data entry and editing. On this sheet the recipes for each product are entered, and the raw mix cost per unit is calculated using the ingredient costs that were entered on the "Costs Input" tab.</t>
  </si>
  <si>
    <t xml:space="preserve">This tab is entirely self-calculated and meant to be used for planning/analysis purposes. Key areas for focus include the gross margin ($) and % gross margin. These indicators give a basic picture of how well each product is performing. Analyzing these figures can give the operator insight into which products may benefit from increased marketing effort, or which may not be worth pursuing. </t>
  </si>
  <si>
    <t xml:space="preserve">The remaining five columns H through L (in yellow) show the impact of these changes on: </t>
  </si>
  <si>
    <t xml:space="preserve">Department of Food, Agricultural and Resource Economics, FARE, University of Guelph
</t>
  </si>
  <si>
    <t xml:space="preserve">The project was funded through Growing Forward, a federal-provincial-territorial initiative.  </t>
  </si>
  <si>
    <r>
      <t>2. Enter the units sold (or projected sales for a new item) in column D. These are the units that were specified in the “Costs Input” tab in the second chart “</t>
    </r>
    <r>
      <rPr>
        <b/>
        <sz val="12"/>
        <rFont val="Calibri"/>
        <family val="2"/>
      </rPr>
      <t>Units per one recipe</t>
    </r>
    <r>
      <rPr>
        <sz val="12"/>
        <rFont val="Calibri"/>
        <family val="2"/>
      </rPr>
      <t>”.</t>
    </r>
  </si>
  <si>
    <r>
      <t>1.</t>
    </r>
    <r>
      <rPr>
        <sz val="12"/>
        <rFont val="Times New Roman"/>
        <family val="1"/>
      </rPr>
      <t xml:space="preserve">       </t>
    </r>
    <r>
      <rPr>
        <sz val="12"/>
        <rFont val="Calibri"/>
        <family val="2"/>
      </rPr>
      <t>In the first chart “</t>
    </r>
    <r>
      <rPr>
        <b/>
        <sz val="12"/>
        <rFont val="Calibri"/>
        <family val="2"/>
      </rPr>
      <t>Product List</t>
    </r>
    <r>
      <rPr>
        <sz val="12"/>
        <rFont val="Calibri"/>
        <family val="2"/>
      </rPr>
      <t>” replace "Recipe 1, 2, 3" in the yellow cells (column A)  with your general product-recipe name (e.g. Pies, Cakes, Preserves)</t>
    </r>
  </si>
  <si>
    <r>
      <t>2.</t>
    </r>
    <r>
      <rPr>
        <sz val="12"/>
        <rFont val="Times New Roman"/>
        <family val="1"/>
      </rPr>
      <t xml:space="preserve">       </t>
    </r>
    <r>
      <rPr>
        <sz val="12"/>
        <rFont val="Calibri"/>
        <family val="2"/>
      </rPr>
      <t>In the “</t>
    </r>
    <r>
      <rPr>
        <b/>
        <sz val="12"/>
        <rFont val="Calibri"/>
        <family val="2"/>
      </rPr>
      <t>Units per One Recipe</t>
    </r>
    <r>
      <rPr>
        <sz val="12"/>
        <rFont val="Calibri"/>
        <family val="2"/>
      </rPr>
      <t>” chart replace the "Package Size" cells (column A) with your package sizes for each recipe</t>
    </r>
  </si>
  <si>
    <r>
      <t>·</t>
    </r>
    <r>
      <rPr>
        <sz val="12"/>
        <rFont val="Times New Roman"/>
        <family val="1"/>
      </rPr>
      <t xml:space="preserve">         </t>
    </r>
    <r>
      <rPr>
        <sz val="12"/>
        <rFont val="Calibri"/>
        <family val="2"/>
      </rPr>
      <t>The green cells in the chart will update automatically with the recipe names entered above</t>
    </r>
  </si>
  <si>
    <r>
      <t>·</t>
    </r>
    <r>
      <rPr>
        <sz val="12"/>
        <rFont val="Times New Roman"/>
        <family val="1"/>
      </rPr>
      <t xml:space="preserve">         </t>
    </r>
    <r>
      <rPr>
        <sz val="12"/>
        <rFont val="Calibri"/>
        <family val="2"/>
      </rPr>
      <t>Enter the number of units you produce per recipe in column B (e.g. if one recipe of jam makes 12 jars, enter 12)</t>
    </r>
  </si>
  <si>
    <r>
      <t>3.</t>
    </r>
    <r>
      <rPr>
        <sz val="12"/>
        <rFont val="Times New Roman"/>
        <family val="1"/>
      </rPr>
      <t xml:space="preserve">       </t>
    </r>
    <r>
      <rPr>
        <sz val="12"/>
        <rFont val="Calibri"/>
        <family val="2"/>
      </rPr>
      <t>In the “</t>
    </r>
    <r>
      <rPr>
        <b/>
        <sz val="12"/>
        <rFont val="Calibri"/>
        <family val="2"/>
      </rPr>
      <t>Ingredients</t>
    </r>
    <r>
      <rPr>
        <sz val="12"/>
        <rFont val="Calibri"/>
        <family val="2"/>
      </rPr>
      <t>” charts, fill in the ingredient list by replacing general ingredient names with your specific ingredients.</t>
    </r>
  </si>
  <si>
    <r>
      <t>4.</t>
    </r>
    <r>
      <rPr>
        <sz val="12"/>
        <rFont val="Times New Roman"/>
        <family val="1"/>
      </rPr>
      <t xml:space="preserve">       </t>
    </r>
    <r>
      <rPr>
        <sz val="12"/>
        <rFont val="Calibri"/>
        <family val="2"/>
      </rPr>
      <t xml:space="preserve">For each ingredient enter the unit (e.g., kilogram, pound or liter) as specified in the recipe; then enter the price per unit. </t>
    </r>
  </si>
  <si>
    <r>
      <t>·</t>
    </r>
    <r>
      <rPr>
        <sz val="12"/>
        <rFont val="Times New Roman"/>
        <family val="1"/>
      </rPr>
      <t xml:space="preserve">         </t>
    </r>
    <r>
      <rPr>
        <sz val="12"/>
        <rFont val="Calibri"/>
        <family val="2"/>
      </rPr>
      <t xml:space="preserve">Because this tool is recipe based, it does not need the same unit for each ingredient. </t>
    </r>
  </si>
  <si>
    <r>
      <t>·</t>
    </r>
    <r>
      <rPr>
        <sz val="12"/>
        <rFont val="Times New Roman"/>
        <family val="1"/>
      </rPr>
      <t xml:space="preserve">         </t>
    </r>
    <r>
      <rPr>
        <sz val="12"/>
        <rFont val="Calibri"/>
        <family val="2"/>
      </rPr>
      <t xml:space="preserve">Ingredients purchased in units other than specified in the recipe need to be converted to a price per unit that is used in the recipe. E.g., sugar is typically priced per KG but recipes often use volume measures, such as cups or liters. That would require converting a price of, say, $1.20/KG into a price per liter by multiplying it with its specific density, say 0.8 KG/L, which would yield $0.96/L. </t>
    </r>
  </si>
  <si>
    <r>
      <t>5.</t>
    </r>
    <r>
      <rPr>
        <sz val="12"/>
        <rFont val="Times New Roman"/>
        <family val="1"/>
      </rPr>
      <t xml:space="preserve">       </t>
    </r>
    <r>
      <rPr>
        <sz val="12"/>
        <rFont val="Calibri"/>
        <family val="2"/>
      </rPr>
      <t>In the “</t>
    </r>
    <r>
      <rPr>
        <b/>
        <sz val="12"/>
        <rFont val="Calibri"/>
        <family val="2"/>
      </rPr>
      <t>Variable Costs</t>
    </r>
    <r>
      <rPr>
        <sz val="12"/>
        <rFont val="Calibri"/>
        <family val="2"/>
      </rPr>
      <t xml:space="preserve">” chart first enter an average wage rate/hour for the person(s) involved in processing. For hired labour, make sure that you enter what it the costs you per hour for each employee. If you as the entrepreneur do the work, enter the cost per hour for hiring someone who would do the job at the same quality and speed as you, or better. </t>
    </r>
  </si>
  <si>
    <r>
      <t>6.</t>
    </r>
    <r>
      <rPr>
        <sz val="12"/>
        <rFont val="Times New Roman"/>
        <family val="1"/>
      </rPr>
      <t xml:space="preserve">       </t>
    </r>
    <r>
      <rPr>
        <sz val="12"/>
        <rFont val="Calibri"/>
        <family val="2"/>
      </rPr>
      <t>For each product, enter the total production time for a typical or average processing batch, from setting up ingredients and equipment to final packaging and cleaning up, in minutes.  However, be aware of the fact that the tool is recipe based:</t>
    </r>
  </si>
  <si>
    <r>
      <t>·</t>
    </r>
    <r>
      <rPr>
        <sz val="12"/>
        <rFont val="Times New Roman"/>
        <family val="1"/>
      </rPr>
      <t xml:space="preserve">         </t>
    </r>
    <r>
      <rPr>
        <sz val="12"/>
        <rFont val="Calibri"/>
        <family val="2"/>
      </rPr>
      <t xml:space="preserve">If processing is done in batches that are multiples of the recipe, you have to enter the time needed per recipe.  Just divide the time per batch by the number of recipes that go into one batch. E.g., if a typical batch size is double a recipe, divide the time by two.  The tool will calculate the labour cost per recipe for you in column D. </t>
    </r>
  </si>
  <si>
    <r>
      <t>7.</t>
    </r>
    <r>
      <rPr>
        <sz val="12"/>
        <rFont val="Times New Roman"/>
        <family val="1"/>
      </rPr>
      <t xml:space="preserve">       </t>
    </r>
    <r>
      <rPr>
        <sz val="12"/>
        <rFont val="Calibri"/>
        <family val="2"/>
      </rPr>
      <t xml:space="preserve">Enter the estimated costs for utilities/water usage for a single recipe in column C. If necessary, follow the same procedure as above for labour, to convert costs per batch to costs per recipe. </t>
    </r>
  </si>
  <si>
    <r>
      <t>8.</t>
    </r>
    <r>
      <rPr>
        <sz val="12"/>
        <rFont val="Times New Roman"/>
        <family val="1"/>
      </rPr>
      <t xml:space="preserve">       </t>
    </r>
    <r>
      <rPr>
        <sz val="12"/>
        <rFont val="Calibri"/>
        <family val="2"/>
      </rPr>
      <t xml:space="preserve"> In the “</t>
    </r>
    <r>
      <rPr>
        <b/>
        <sz val="12"/>
        <rFont val="Calibri"/>
        <family val="2"/>
      </rPr>
      <t>Packaging Material</t>
    </r>
    <r>
      <rPr>
        <sz val="12"/>
        <rFont val="Calibri"/>
        <family val="2"/>
      </rPr>
      <t>” chart enter the per unit cost of packaging materials for each size/recipe in column C.</t>
    </r>
  </si>
  <si>
    <r>
      <t>·</t>
    </r>
    <r>
      <rPr>
        <sz val="12"/>
        <rFont val="Times New Roman"/>
        <family val="1"/>
      </rPr>
      <t xml:space="preserve">         </t>
    </r>
    <r>
      <rPr>
        <sz val="12"/>
        <rFont val="Calibri"/>
        <family val="2"/>
      </rPr>
      <t>The recipe and package size (column B) will update itself according to the data entered above.</t>
    </r>
  </si>
  <si>
    <r>
      <t>9.</t>
    </r>
    <r>
      <rPr>
        <sz val="12"/>
        <rFont val="Times New Roman"/>
        <family val="1"/>
      </rPr>
      <t xml:space="preserve">       </t>
    </r>
    <r>
      <rPr>
        <sz val="12"/>
        <rFont val="Calibri"/>
        <family val="2"/>
      </rPr>
      <t>The “</t>
    </r>
    <r>
      <rPr>
        <b/>
        <sz val="12"/>
        <rFont val="Calibri"/>
        <family val="2"/>
      </rPr>
      <t>Fixed Costs</t>
    </r>
    <r>
      <rPr>
        <sz val="12"/>
        <rFont val="Calibri"/>
        <family val="2"/>
      </rPr>
      <t>” chart allows for entry of fixed equipment costs needed to produce your recipes</t>
    </r>
  </si>
  <si>
    <r>
      <t>·</t>
    </r>
    <r>
      <rPr>
        <sz val="12"/>
        <rFont val="Times New Roman"/>
        <family val="1"/>
      </rPr>
      <t xml:space="preserve">         </t>
    </r>
    <r>
      <rPr>
        <sz val="12"/>
        <rFont val="Calibri"/>
        <family val="2"/>
      </rPr>
      <t>Column A) Enter the name of the equipment purchased</t>
    </r>
  </si>
  <si>
    <r>
      <t>·</t>
    </r>
    <r>
      <rPr>
        <sz val="12"/>
        <rFont val="Times New Roman"/>
        <family val="1"/>
      </rPr>
      <t xml:space="preserve">         </t>
    </r>
    <r>
      <rPr>
        <sz val="12"/>
        <rFont val="Calibri"/>
        <family val="2"/>
      </rPr>
      <t>Column B) Enter the total purchase price</t>
    </r>
  </si>
  <si>
    <r>
      <t>·</t>
    </r>
    <r>
      <rPr>
        <sz val="12"/>
        <rFont val="Times New Roman"/>
        <family val="1"/>
      </rPr>
      <t xml:space="preserve">         </t>
    </r>
    <r>
      <rPr>
        <sz val="12"/>
        <rFont val="Calibri"/>
        <family val="2"/>
      </rPr>
      <t>Column C) Enter the expected years of use before the equipment is obsolete or written off</t>
    </r>
  </si>
  <si>
    <r>
      <t>·</t>
    </r>
    <r>
      <rPr>
        <sz val="12"/>
        <rFont val="Times New Roman"/>
        <family val="1"/>
      </rPr>
      <t xml:space="preserve">         </t>
    </r>
    <r>
      <rPr>
        <sz val="12"/>
        <rFont val="Calibri"/>
        <family val="2"/>
      </rPr>
      <t>Column D) Enter the interest rate. If the asset was purchased on credit, you can enter the interest rate of the loan. If it was financed through equity, you should weigh this cost with an interest rate that could have been earned, had the funds been invested elsewhere. As a conservative measure, 5% is usually assumed for investments in agriculture.</t>
    </r>
  </si>
  <si>
    <r>
      <t>·</t>
    </r>
    <r>
      <rPr>
        <sz val="12"/>
        <rFont val="Times New Roman"/>
        <family val="1"/>
      </rPr>
      <t xml:space="preserve">         </t>
    </r>
    <r>
      <rPr>
        <sz val="12"/>
        <rFont val="Calibri"/>
        <family val="2"/>
      </rPr>
      <t>Column E) This column is a calculated annual cost for each piece of equipment.</t>
    </r>
  </si>
  <si>
    <r>
      <t>·</t>
    </r>
    <r>
      <rPr>
        <sz val="12"/>
        <rFont val="Times New Roman"/>
        <family val="1"/>
      </rPr>
      <t xml:space="preserve">         </t>
    </r>
    <r>
      <rPr>
        <sz val="12"/>
        <rFont val="Calibri"/>
        <family val="2"/>
      </rPr>
      <t>Column F) Enter the % share that Recipe 1 uses the purchased equipment (from 0%, if the asset is not used at all to produce the product, to 100%, if it is used exclusively for this product)</t>
    </r>
  </si>
  <si>
    <r>
      <t>·</t>
    </r>
    <r>
      <rPr>
        <sz val="12"/>
        <rFont val="Times New Roman"/>
        <family val="1"/>
      </rPr>
      <t xml:space="preserve">         </t>
    </r>
    <r>
      <rPr>
        <sz val="12"/>
        <rFont val="Calibri"/>
        <family val="2"/>
      </rPr>
      <t>Column G) Calculates the annual cost attributable to Recipe 1</t>
    </r>
  </si>
  <si>
    <r>
      <t>·</t>
    </r>
    <r>
      <rPr>
        <sz val="12"/>
        <rFont val="Times New Roman"/>
        <family val="1"/>
      </rPr>
      <t xml:space="preserve">         </t>
    </r>
    <r>
      <rPr>
        <sz val="12"/>
        <rFont val="Calibri"/>
        <family val="2"/>
      </rPr>
      <t>Columns H to K) Follows the same logic as column F and G, for recipes 2 and 3.</t>
    </r>
  </si>
  <si>
    <r>
      <t>·</t>
    </r>
    <r>
      <rPr>
        <sz val="12"/>
        <rFont val="Times New Roman"/>
        <family val="1"/>
      </rPr>
      <t xml:space="preserve">         </t>
    </r>
    <r>
      <rPr>
        <sz val="12"/>
        <rFont val="Calibri"/>
        <family val="2"/>
      </rPr>
      <t xml:space="preserve">The final column L provides a check on over or under utilization of a piece of equipment by adding up the percentage shares of use across the three recipes. If the number is greater than 100%, the individual entries per recipe have to be revisited and adjusted to bring down to a maximum of 100% utilization. Utilization rates less than 100% are alright, if the asset is used for purposes not reported in this tool.  </t>
    </r>
  </si>
  <si>
    <r>
      <t>1.</t>
    </r>
    <r>
      <rPr>
        <sz val="12"/>
        <rFont val="Times New Roman"/>
        <family val="1"/>
      </rPr>
      <t xml:space="preserve">       </t>
    </r>
    <r>
      <rPr>
        <sz val="12"/>
        <rFont val="Calibri"/>
        <family val="2"/>
      </rPr>
      <t xml:space="preserve">The peach/light yellow-highlighted block of cells is where your recipe is entered. For each product that is listed in column A enter the recipe across the chart. The ingredients that were entered on the "Costs Input"  tab appear across the top of this chart in row 6, with their cost in row 7. You have to enter the amount of each ingredient in the measurement unit that was used to enter the ingredient price in the "Costs Input" tab. E.g., if the unit was Liter and you have 750mL of this ingredient per recipe, enter 0.75. If the unit was cups and you use three and three quarter cups in the recipe, enter 3.75. </t>
    </r>
  </si>
  <si>
    <r>
      <t>2.</t>
    </r>
    <r>
      <rPr>
        <sz val="12"/>
        <rFont val="Times New Roman"/>
        <family val="1"/>
      </rPr>
      <t xml:space="preserve">       </t>
    </r>
    <r>
      <rPr>
        <sz val="12"/>
        <rFont val="Calibri"/>
        <family val="2"/>
      </rPr>
      <t xml:space="preserve">After having entered the recipe, the tool automatically calculates the cost of each ingredient per recipe in the section right below the recipe entry section. Below that you will find the raw mix costs for each product. </t>
    </r>
  </si>
  <si>
    <t>-         Costs of goods produced</t>
  </si>
  <si>
    <r>
      <t>-</t>
    </r>
    <r>
      <rPr>
        <sz val="12"/>
        <rFont val="Times New Roman"/>
        <family val="1"/>
      </rPr>
      <t xml:space="preserve">          </t>
    </r>
    <r>
      <rPr>
        <sz val="12"/>
        <rFont val="Calibri"/>
        <family val="2"/>
      </rPr>
      <t>Revenues</t>
    </r>
  </si>
  <si>
    <r>
      <t>-</t>
    </r>
    <r>
      <rPr>
        <sz val="12"/>
        <rFont val="Times New Roman"/>
        <family val="1"/>
      </rPr>
      <t xml:space="preserve">          </t>
    </r>
    <r>
      <rPr>
        <sz val="12"/>
        <rFont val="Calibri"/>
        <family val="2"/>
      </rPr>
      <t>Unit sales</t>
    </r>
  </si>
  <si>
    <r>
      <t>-</t>
    </r>
    <r>
      <rPr>
        <sz val="12"/>
        <rFont val="Times New Roman"/>
        <family val="1"/>
      </rPr>
      <t xml:space="preserve">          </t>
    </r>
    <r>
      <rPr>
        <sz val="12"/>
        <rFont val="Calibri"/>
        <family val="2"/>
      </rPr>
      <t>Gross margin in $</t>
    </r>
  </si>
  <si>
    <r>
      <t>-</t>
    </r>
    <r>
      <rPr>
        <sz val="12"/>
        <rFont val="Times New Roman"/>
        <family val="1"/>
      </rPr>
      <t xml:space="preserve">          </t>
    </r>
    <r>
      <rPr>
        <sz val="12"/>
        <rFont val="Calibri"/>
        <family val="2"/>
      </rPr>
      <t>Gross margin in per cent</t>
    </r>
  </si>
  <si>
    <t xml:space="preserve">** enter amount of each ingredient in the measurement unit that was used to enter the ingredient price in the "Costs Input" tab. If the unit was Liter and you have 750mL of this </t>
  </si>
  <si>
    <t>ingredient per recipe, please enter 0.75.</t>
  </si>
  <si>
    <t>This is a farm business decision calculator that has 12 worksheets. There are fields that can be completed by the user. It is up to 32 columns wide and 98 rows.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</si>
</sst>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quot;$&quot;* #,##0.00000_-;\-&quot;$&quot;* #,##0.00000_-;_-&quot;$&quot;* &quot;-&quot;????_-;_-@_-"/>
    <numFmt numFmtId="167" formatCode="0.000"/>
    <numFmt numFmtId="168" formatCode="_(&quot;$&quot;* #,##0.000_);_(&quot;$&quot;* \(#,##0.000\);_(&quot;$&quot;* &quot;-&quot;???_);_(@_)"/>
    <numFmt numFmtId="169" formatCode="mmmm\ d\,\ yyyy"/>
    <numFmt numFmtId="170" formatCode="0.0000%"/>
    <numFmt numFmtId="171" formatCode="0.00000%"/>
    <numFmt numFmtId="172" formatCode="_(&quot;$&quot;* #,##0.00_);_(&quot;$&quot;* \(#,##0.00\);_(&quot;$&quot;* &quot;-&quot;???_);_(@_)"/>
    <numFmt numFmtId="173" formatCode="_-* #,##0.000_-;\-* #,##0.000_-;_-* &quot;-&quot;?_-;_-@_-"/>
    <numFmt numFmtId="174" formatCode="_-&quot;$&quot;* #,##0.00_-;\-&quot;$&quot;* #,##0.00_-;_-&quot;$&quot;* &quot;-&quot;???_-;_-@_-"/>
    <numFmt numFmtId="175" formatCode="#,##0.00_ ;\-#,##0.00\ "/>
    <numFmt numFmtId="176" formatCode="&quot;$&quot;#,##0.00"/>
  </numFmts>
  <fonts count="63">
    <font>
      <sz val="10"/>
      <name val="Arial"/>
      <family val="0"/>
    </font>
    <font>
      <sz val="11"/>
      <color indexed="8"/>
      <name val="Calibri"/>
      <family val="2"/>
    </font>
    <font>
      <b/>
      <sz val="10"/>
      <name val="Arial"/>
      <family val="2"/>
    </font>
    <font>
      <b/>
      <sz val="12"/>
      <name val="Arial"/>
      <family val="2"/>
    </font>
    <font>
      <b/>
      <sz val="14"/>
      <name val="Arial"/>
      <family val="2"/>
    </font>
    <font>
      <sz val="16"/>
      <name val="Arial"/>
      <family val="2"/>
    </font>
    <font>
      <b/>
      <u val="singleAccounting"/>
      <sz val="14"/>
      <name val="Arial"/>
      <family val="2"/>
    </font>
    <font>
      <u val="single"/>
      <sz val="12"/>
      <name val="Arial"/>
      <family val="2"/>
    </font>
    <font>
      <b/>
      <u val="single"/>
      <sz val="10"/>
      <name val="Arial"/>
      <family val="2"/>
    </font>
    <font>
      <sz val="12"/>
      <name val="Arial"/>
      <family val="2"/>
    </font>
    <font>
      <sz val="14"/>
      <name val="Arial"/>
      <family val="2"/>
    </font>
    <font>
      <sz val="9"/>
      <name val="Tahoma"/>
      <family val="2"/>
    </font>
    <font>
      <b/>
      <sz val="9"/>
      <name val="Tahoma"/>
      <family val="2"/>
    </font>
    <font>
      <sz val="11"/>
      <name val="Calibri"/>
      <family val="2"/>
    </font>
    <font>
      <b/>
      <sz val="14"/>
      <color indexed="62"/>
      <name val="Cambria"/>
      <family val="1"/>
    </font>
    <font>
      <b/>
      <sz val="13"/>
      <color indexed="62"/>
      <name val="Cambria"/>
      <family val="1"/>
    </font>
    <font>
      <b/>
      <sz val="16"/>
      <color indexed="21"/>
      <name val="Cambria"/>
      <family val="1"/>
    </font>
    <font>
      <sz val="8"/>
      <name val="Arial"/>
      <family val="2"/>
    </font>
    <font>
      <sz val="12"/>
      <name val="Times New Roman"/>
      <family val="1"/>
    </font>
    <font>
      <u val="single"/>
      <sz val="14"/>
      <name val="Arial"/>
      <family val="2"/>
    </font>
    <font>
      <sz val="12"/>
      <name val="Calibri"/>
      <family val="2"/>
    </font>
    <font>
      <b/>
      <sz val="12"/>
      <name val="Calibri"/>
      <family val="2"/>
    </font>
    <font>
      <sz val="12"/>
      <name val="Symbol"/>
      <family val="1"/>
    </font>
    <font>
      <u val="singleAccounting"/>
      <sz val="12"/>
      <name val="Arial"/>
      <family val="2"/>
    </font>
    <font>
      <b/>
      <u val="singleAccounting"/>
      <sz val="12"/>
      <name val="Arial"/>
      <family val="2"/>
    </font>
    <font>
      <b/>
      <sz val="12"/>
      <color indexed="8"/>
      <name val="Arial"/>
      <family val="2"/>
    </font>
    <font>
      <sz val="12"/>
      <color indexed="8"/>
      <name val="Arial"/>
      <family val="2"/>
    </font>
    <font>
      <sz val="12"/>
      <color indexed="9"/>
      <name val="Arial"/>
      <family val="2"/>
    </font>
    <font>
      <sz val="10"/>
      <name val="Courier"/>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indexed="3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top/>
      <bottom/>
    </border>
    <border>
      <left style="medium"/>
      <right/>
      <top style="medium"/>
      <bottom/>
    </border>
    <border>
      <left/>
      <right style="medium"/>
      <top style="medium"/>
      <bottom/>
    </border>
    <border>
      <left style="medium"/>
      <right style="thin"/>
      <top style="medium"/>
      <bottom/>
    </border>
    <border>
      <left/>
      <right/>
      <top style="medium"/>
      <bottom/>
    </border>
    <border>
      <left style="medium"/>
      <right style="medium"/>
      <top style="medium"/>
      <bottom style="mediu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medium"/>
      <top/>
      <bottom/>
    </border>
    <border>
      <left style="medium"/>
      <right/>
      <top/>
      <bottom style="medium"/>
    </border>
    <border>
      <left/>
      <right style="medium"/>
      <top/>
      <bottom style="medium"/>
    </border>
    <border>
      <left style="medium"/>
      <right style="medium"/>
      <top/>
      <bottom/>
    </border>
    <border>
      <left style="medium"/>
      <right style="medium"/>
      <top/>
      <bottom style="medium"/>
    </border>
    <border>
      <left/>
      <right style="thin"/>
      <top/>
      <bottom/>
    </border>
    <border>
      <left style="thin"/>
      <right/>
      <top style="thin"/>
      <bottom style="thin"/>
    </border>
    <border>
      <left/>
      <right style="thin"/>
      <top style="thin"/>
      <bottom style="thin"/>
    </border>
    <border>
      <left style="thin"/>
      <right/>
      <top/>
      <bottom/>
    </border>
    <border>
      <left style="thin"/>
      <right/>
      <top/>
      <bottom style="thin"/>
    </border>
    <border>
      <left/>
      <right/>
      <top style="thin"/>
      <bottom style="thin"/>
    </border>
    <border>
      <left/>
      <right style="thin"/>
      <top/>
      <bottom style="thin"/>
    </border>
    <border>
      <left/>
      <right/>
      <top/>
      <bottom style="thin"/>
    </border>
    <border>
      <left style="thin"/>
      <right style="thin"/>
      <top/>
      <bottom/>
    </border>
    <border>
      <left style="thin"/>
      <right/>
      <top style="thin"/>
      <bottom/>
    </border>
    <border>
      <left/>
      <right/>
      <top style="thin"/>
      <bottom/>
    </border>
    <border>
      <left style="thin"/>
      <right/>
      <top style="medium"/>
      <bottom/>
    </border>
    <border>
      <left style="medium"/>
      <right style="thin"/>
      <top style="thin"/>
      <bottom style="thin"/>
    </border>
    <border>
      <left style="thin"/>
      <right style="medium"/>
      <top style="thin"/>
      <bottom style="thin"/>
    </border>
    <border>
      <left style="medium"/>
      <right style="thin"/>
      <top/>
      <bottom style="medium"/>
    </border>
    <border>
      <left style="thin"/>
      <right style="thin"/>
      <top style="thin"/>
      <bottom/>
    </border>
    <border>
      <left/>
      <right style="thin"/>
      <top style="thin"/>
      <bottom/>
    </border>
    <border>
      <left style="thin"/>
      <right style="thin"/>
      <top/>
      <bottom style="thin"/>
    </border>
    <border>
      <left style="medium"/>
      <right/>
      <top style="thin"/>
      <bottom style="double"/>
    </border>
    <border>
      <left style="thin"/>
      <right style="thin"/>
      <top style="thin"/>
      <bottom style="double"/>
    </border>
    <border>
      <left/>
      <right/>
      <top style="double"/>
      <bottom style="thin"/>
    </border>
    <border>
      <left/>
      <right/>
      <top style="thin"/>
      <bottom style="double"/>
    </border>
    <border>
      <left style="medium"/>
      <right style="medium"/>
      <top style="thin"/>
      <bottom/>
    </border>
    <border>
      <left style="medium"/>
      <right/>
      <top style="thin"/>
      <bottom/>
    </border>
    <border>
      <left/>
      <right/>
      <top style="thin"/>
      <bottom style="medium"/>
    </border>
    <border>
      <left style="medium"/>
      <right/>
      <top style="thin"/>
      <bottom style="medium"/>
    </border>
    <border>
      <left style="medium"/>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28"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22">
    <xf numFmtId="0" fontId="0" fillId="0" borderId="0" xfId="0" applyAlignment="1">
      <alignment/>
    </xf>
    <xf numFmtId="165" fontId="0" fillId="0" borderId="0" xfId="0" applyNumberFormat="1" applyAlignment="1">
      <alignment/>
    </xf>
    <xf numFmtId="0" fontId="0" fillId="0" borderId="0" xfId="0" applyFill="1" applyAlignment="1">
      <alignment/>
    </xf>
    <xf numFmtId="0" fontId="0" fillId="0" borderId="0" xfId="0" applyFill="1" applyBorder="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165" fontId="5" fillId="36" borderId="0" xfId="0" applyNumberFormat="1" applyFont="1" applyFill="1" applyAlignment="1">
      <alignment/>
    </xf>
    <xf numFmtId="165" fontId="3" fillId="36" borderId="0" xfId="0" applyNumberFormat="1" applyFont="1" applyFill="1" applyAlignment="1">
      <alignment/>
    </xf>
    <xf numFmtId="0" fontId="0" fillId="36" borderId="0" xfId="0" applyFill="1" applyAlignment="1">
      <alignment/>
    </xf>
    <xf numFmtId="165" fontId="0" fillId="36" borderId="0" xfId="0" applyNumberFormat="1" applyFill="1" applyAlignment="1">
      <alignment/>
    </xf>
    <xf numFmtId="169" fontId="0" fillId="36" borderId="0" xfId="0" applyNumberFormat="1" applyFill="1" applyAlignment="1">
      <alignment/>
    </xf>
    <xf numFmtId="0" fontId="0" fillId="36" borderId="0" xfId="0" applyFill="1" applyBorder="1" applyAlignment="1">
      <alignment/>
    </xf>
    <xf numFmtId="0" fontId="7" fillId="36" borderId="0" xfId="0" applyFont="1" applyFill="1" applyAlignment="1">
      <alignment horizontal="center"/>
    </xf>
    <xf numFmtId="165" fontId="4" fillId="36" borderId="0" xfId="0" applyNumberFormat="1" applyFont="1" applyFill="1" applyBorder="1" applyAlignment="1">
      <alignment horizontal="center"/>
    </xf>
    <xf numFmtId="165" fontId="3" fillId="36" borderId="0" xfId="0" applyNumberFormat="1" applyFont="1" applyFill="1" applyBorder="1" applyAlignment="1">
      <alignment horizontal="center"/>
    </xf>
    <xf numFmtId="0" fontId="0" fillId="36" borderId="0" xfId="0" applyFont="1" applyFill="1" applyAlignment="1">
      <alignment/>
    </xf>
    <xf numFmtId="171" fontId="0" fillId="36" borderId="0" xfId="59" applyNumberFormat="1" applyFont="1" applyFill="1" applyBorder="1" applyAlignment="1">
      <alignment/>
    </xf>
    <xf numFmtId="0" fontId="0" fillId="36" borderId="0" xfId="0" applyFill="1" applyAlignment="1">
      <alignment wrapText="1"/>
    </xf>
    <xf numFmtId="0" fontId="0" fillId="0" borderId="0" xfId="0" applyAlignment="1">
      <alignment wrapText="1"/>
    </xf>
    <xf numFmtId="0" fontId="9" fillId="36" borderId="0" xfId="0" applyFont="1" applyFill="1" applyBorder="1" applyAlignment="1">
      <alignment horizontal="center"/>
    </xf>
    <xf numFmtId="165" fontId="4" fillId="37" borderId="10" xfId="0" applyNumberFormat="1" applyFont="1" applyFill="1" applyBorder="1" applyAlignment="1">
      <alignment horizontal="left"/>
    </xf>
    <xf numFmtId="0" fontId="3" fillId="37" borderId="10" xfId="0" applyFont="1" applyFill="1" applyBorder="1" applyAlignment="1">
      <alignment/>
    </xf>
    <xf numFmtId="165" fontId="4" fillId="38" borderId="10" xfId="0" applyNumberFormat="1" applyFont="1" applyFill="1" applyBorder="1" applyAlignment="1">
      <alignment horizontal="center"/>
    </xf>
    <xf numFmtId="0" fontId="2" fillId="36" borderId="0" xfId="0" applyFont="1" applyFill="1" applyBorder="1" applyAlignment="1">
      <alignment/>
    </xf>
    <xf numFmtId="0" fontId="0" fillId="36" borderId="0" xfId="0" applyFont="1" applyFill="1" applyBorder="1" applyAlignment="1">
      <alignment/>
    </xf>
    <xf numFmtId="170" fontId="0" fillId="36" borderId="0" xfId="59" applyNumberFormat="1" applyFont="1" applyFill="1" applyBorder="1" applyAlignment="1">
      <alignment/>
    </xf>
    <xf numFmtId="0" fontId="9" fillId="36" borderId="0" xfId="0" applyFont="1" applyFill="1" applyAlignment="1">
      <alignment/>
    </xf>
    <xf numFmtId="0" fontId="10" fillId="36" borderId="0" xfId="0" applyFont="1" applyFill="1" applyAlignment="1">
      <alignment/>
    </xf>
    <xf numFmtId="0" fontId="2" fillId="36" borderId="0" xfId="0" applyFont="1" applyFill="1" applyAlignment="1">
      <alignment/>
    </xf>
    <xf numFmtId="0" fontId="2" fillId="0" borderId="0" xfId="0" applyFont="1" applyAlignment="1">
      <alignment/>
    </xf>
    <xf numFmtId="0" fontId="9" fillId="33" borderId="11" xfId="0" applyFont="1" applyFill="1" applyBorder="1" applyAlignment="1">
      <alignment/>
    </xf>
    <xf numFmtId="165" fontId="9" fillId="33" borderId="12" xfId="0" applyNumberFormat="1" applyFont="1" applyFill="1" applyBorder="1" applyAlignment="1">
      <alignment/>
    </xf>
    <xf numFmtId="0" fontId="7" fillId="33" borderId="13" xfId="0" applyFont="1" applyFill="1" applyBorder="1" applyAlignment="1">
      <alignment horizontal="center"/>
    </xf>
    <xf numFmtId="0" fontId="14" fillId="0" borderId="0" xfId="0" applyFont="1" applyAlignment="1">
      <alignment/>
    </xf>
    <xf numFmtId="0" fontId="13" fillId="0" borderId="0" xfId="0" applyFont="1" applyAlignment="1">
      <alignment/>
    </xf>
    <xf numFmtId="0" fontId="0" fillId="36" borderId="0" xfId="0" applyFont="1" applyFill="1" applyAlignment="1">
      <alignment wrapText="1"/>
    </xf>
    <xf numFmtId="0" fontId="13"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6" fillId="0" borderId="0" xfId="0" applyFont="1" applyAlignment="1">
      <alignment/>
    </xf>
    <xf numFmtId="165" fontId="3" fillId="37" borderId="14" xfId="0" applyNumberFormat="1" applyFont="1" applyFill="1" applyBorder="1" applyAlignment="1">
      <alignment horizontal="center"/>
    </xf>
    <xf numFmtId="0" fontId="0" fillId="0" borderId="0" xfId="0" applyFont="1" applyAlignment="1">
      <alignment/>
    </xf>
    <xf numFmtId="165" fontId="0" fillId="36" borderId="10" xfId="0" applyNumberFormat="1" applyFill="1" applyBorder="1" applyAlignment="1">
      <alignment/>
    </xf>
    <xf numFmtId="0" fontId="2" fillId="0" borderId="0" xfId="0" applyFont="1" applyAlignment="1">
      <alignment horizontal="center"/>
    </xf>
    <xf numFmtId="8" fontId="0" fillId="0" borderId="0" xfId="0" applyNumberFormat="1" applyAlignment="1">
      <alignment/>
    </xf>
    <xf numFmtId="0" fontId="2" fillId="0" borderId="0" xfId="0" applyFont="1" applyAlignment="1">
      <alignment/>
    </xf>
    <xf numFmtId="8" fontId="0" fillId="0" borderId="0" xfId="0" applyNumberFormat="1" applyFont="1" applyAlignment="1">
      <alignment/>
    </xf>
    <xf numFmtId="0" fontId="0" fillId="36" borderId="0" xfId="0" applyFill="1" applyAlignment="1" applyProtection="1">
      <alignment/>
      <protection locked="0"/>
    </xf>
    <xf numFmtId="0" fontId="0" fillId="36" borderId="0" xfId="0" applyFill="1" applyBorder="1" applyAlignment="1" applyProtection="1">
      <alignment/>
      <protection locked="0"/>
    </xf>
    <xf numFmtId="0" fontId="0" fillId="0" borderId="0" xfId="0" applyAlignment="1" applyProtection="1">
      <alignment/>
      <protection locked="0"/>
    </xf>
    <xf numFmtId="0" fontId="10" fillId="36" borderId="0" xfId="0" applyFont="1" applyFill="1" applyAlignment="1" applyProtection="1">
      <alignment/>
      <protection/>
    </xf>
    <xf numFmtId="0" fontId="0" fillId="36" borderId="0" xfId="0" applyFill="1" applyAlignment="1" applyProtection="1">
      <alignment/>
      <protection/>
    </xf>
    <xf numFmtId="165" fontId="3" fillId="36" borderId="0" xfId="0" applyNumberFormat="1" applyFont="1" applyFill="1" applyAlignment="1" applyProtection="1">
      <alignment/>
      <protection/>
    </xf>
    <xf numFmtId="0" fontId="4" fillId="36" borderId="11" xfId="0" applyFont="1" applyFill="1" applyBorder="1" applyAlignment="1" applyProtection="1">
      <alignment/>
      <protection/>
    </xf>
    <xf numFmtId="0" fontId="0" fillId="36" borderId="0" xfId="0" applyFill="1" applyBorder="1" applyAlignment="1" applyProtection="1">
      <alignment/>
      <protection/>
    </xf>
    <xf numFmtId="0" fontId="0" fillId="0" borderId="0" xfId="0" applyBorder="1" applyAlignment="1" applyProtection="1">
      <alignment/>
      <protection/>
    </xf>
    <xf numFmtId="165" fontId="2" fillId="36" borderId="11" xfId="0" applyNumberFormat="1" applyFont="1" applyFill="1" applyBorder="1" applyAlignment="1" applyProtection="1">
      <alignment horizontal="center"/>
      <protection/>
    </xf>
    <xf numFmtId="0" fontId="0" fillId="36" borderId="11" xfId="0" applyFill="1" applyBorder="1" applyAlignment="1" applyProtection="1">
      <alignment/>
      <protection/>
    </xf>
    <xf numFmtId="0" fontId="0" fillId="0" borderId="0" xfId="0" applyAlignment="1" applyProtection="1">
      <alignment/>
      <protection/>
    </xf>
    <xf numFmtId="0" fontId="0" fillId="36" borderId="0" xfId="0" applyFont="1" applyFill="1" applyAlignment="1" applyProtection="1">
      <alignment/>
      <protection/>
    </xf>
    <xf numFmtId="9" fontId="2" fillId="36" borderId="0" xfId="59" applyFont="1" applyFill="1" applyBorder="1" applyAlignment="1" applyProtection="1">
      <alignment horizontal="right"/>
      <protection/>
    </xf>
    <xf numFmtId="44" fontId="2" fillId="36" borderId="0" xfId="0" applyNumberFormat="1" applyFont="1" applyFill="1" applyBorder="1" applyAlignment="1" applyProtection="1">
      <alignment/>
      <protection/>
    </xf>
    <xf numFmtId="44" fontId="2" fillId="36" borderId="0" xfId="59" applyNumberFormat="1" applyFont="1" applyFill="1" applyBorder="1" applyAlignment="1" applyProtection="1">
      <alignment/>
      <protection/>
    </xf>
    <xf numFmtId="10" fontId="2" fillId="36" borderId="0" xfId="59" applyNumberFormat="1" applyFont="1" applyFill="1" applyBorder="1" applyAlignment="1" applyProtection="1">
      <alignment/>
      <protection/>
    </xf>
    <xf numFmtId="165" fontId="5" fillId="36" borderId="0" xfId="0" applyNumberFormat="1" applyFont="1" applyFill="1" applyAlignment="1" applyProtection="1">
      <alignment/>
      <protection/>
    </xf>
    <xf numFmtId="165" fontId="0" fillId="36" borderId="0" xfId="0" applyNumberFormat="1" applyFill="1" applyAlignment="1" applyProtection="1">
      <alignment/>
      <protection/>
    </xf>
    <xf numFmtId="0" fontId="0" fillId="36" borderId="0" xfId="0" applyFill="1" applyAlignment="1" applyProtection="1">
      <alignment horizontal="left"/>
      <protection/>
    </xf>
    <xf numFmtId="165" fontId="6" fillId="36" borderId="0" xfId="0" applyNumberFormat="1" applyFont="1" applyFill="1" applyAlignment="1" applyProtection="1">
      <alignment horizontal="left"/>
      <protection/>
    </xf>
    <xf numFmtId="165" fontId="4" fillId="36" borderId="12" xfId="0" applyNumberFormat="1" applyFont="1" applyFill="1" applyBorder="1" applyAlignment="1" applyProtection="1">
      <alignment horizontal="left"/>
      <protection/>
    </xf>
    <xf numFmtId="165" fontId="6" fillId="36" borderId="15" xfId="0" applyNumberFormat="1" applyFont="1" applyFill="1" applyBorder="1" applyAlignment="1" applyProtection="1">
      <alignment horizontal="left"/>
      <protection/>
    </xf>
    <xf numFmtId="0" fontId="8" fillId="36" borderId="15" xfId="0" applyFont="1" applyFill="1" applyBorder="1" applyAlignment="1" applyProtection="1">
      <alignment horizontal="center"/>
      <protection/>
    </xf>
    <xf numFmtId="0" fontId="0" fillId="36" borderId="13" xfId="0" applyFill="1" applyBorder="1" applyAlignment="1" applyProtection="1">
      <alignment/>
      <protection/>
    </xf>
    <xf numFmtId="0" fontId="2" fillId="36" borderId="0" xfId="0" applyFont="1" applyFill="1" applyBorder="1" applyAlignment="1" applyProtection="1">
      <alignment/>
      <protection/>
    </xf>
    <xf numFmtId="0" fontId="0" fillId="36" borderId="0" xfId="0" applyFont="1" applyFill="1" applyBorder="1" applyAlignment="1" applyProtection="1">
      <alignment horizontal="center"/>
      <protection/>
    </xf>
    <xf numFmtId="10" fontId="0" fillId="36" borderId="0" xfId="59" applyNumberFormat="1" applyFont="1" applyFill="1" applyBorder="1" applyAlignment="1" applyProtection="1">
      <alignment/>
      <protection/>
    </xf>
    <xf numFmtId="0" fontId="2" fillId="36" borderId="0" xfId="0" applyFont="1" applyFill="1" applyBorder="1" applyAlignment="1" applyProtection="1">
      <alignment/>
      <protection/>
    </xf>
    <xf numFmtId="0" fontId="2" fillId="36" borderId="0" xfId="0" applyFont="1" applyFill="1" applyAlignment="1" applyProtection="1">
      <alignment/>
      <protection/>
    </xf>
    <xf numFmtId="0" fontId="2" fillId="0" borderId="0" xfId="0" applyFont="1" applyAlignment="1" applyProtection="1">
      <alignment/>
      <protection/>
    </xf>
    <xf numFmtId="44" fontId="0" fillId="36" borderId="0" xfId="44" applyFont="1" applyFill="1" applyBorder="1" applyAlignment="1" applyProtection="1">
      <alignment/>
      <protection/>
    </xf>
    <xf numFmtId="44" fontId="0" fillId="36" borderId="0" xfId="0" applyNumberFormat="1" applyFill="1" applyBorder="1" applyAlignment="1" applyProtection="1">
      <alignment/>
      <protection/>
    </xf>
    <xf numFmtId="0" fontId="0" fillId="36" borderId="0" xfId="0" applyFont="1" applyFill="1" applyBorder="1" applyAlignment="1" applyProtection="1">
      <alignment horizontal="right"/>
      <protection/>
    </xf>
    <xf numFmtId="0" fontId="2" fillId="36" borderId="0" xfId="0" applyFont="1" applyFill="1" applyAlignment="1" applyProtection="1">
      <alignment horizontal="right"/>
      <protection/>
    </xf>
    <xf numFmtId="42" fontId="2" fillId="36" borderId="0" xfId="0" applyNumberFormat="1" applyFont="1" applyFill="1" applyBorder="1" applyAlignment="1" applyProtection="1">
      <alignment/>
      <protection/>
    </xf>
    <xf numFmtId="44" fontId="0" fillId="36" borderId="0" xfId="0" applyNumberFormat="1" applyFill="1" applyAlignment="1" applyProtection="1">
      <alignment/>
      <protection/>
    </xf>
    <xf numFmtId="9" fontId="0" fillId="0" borderId="0" xfId="0" applyNumberFormat="1" applyAlignment="1" applyProtection="1">
      <alignment/>
      <protection/>
    </xf>
    <xf numFmtId="165" fontId="4" fillId="36" borderId="0" xfId="0" applyNumberFormat="1" applyFont="1" applyFill="1" applyBorder="1" applyAlignment="1" applyProtection="1">
      <alignment horizontal="center"/>
      <protection/>
    </xf>
    <xf numFmtId="165" fontId="0" fillId="0" borderId="0" xfId="0" applyNumberFormat="1" applyAlignment="1" applyProtection="1">
      <alignment/>
      <protection/>
    </xf>
    <xf numFmtId="165" fontId="4" fillId="38" borderId="10" xfId="0" applyNumberFormat="1" applyFont="1" applyFill="1" applyBorder="1" applyAlignment="1" applyProtection="1">
      <alignment horizontal="center"/>
      <protection/>
    </xf>
    <xf numFmtId="165" fontId="0" fillId="36" borderId="10" xfId="0" applyNumberFormat="1" applyFill="1" applyBorder="1" applyAlignment="1" applyProtection="1">
      <alignment/>
      <protection/>
    </xf>
    <xf numFmtId="165" fontId="0" fillId="0" borderId="0" xfId="0" applyNumberFormat="1" applyAlignment="1" applyProtection="1">
      <alignment/>
      <protection locked="0"/>
    </xf>
    <xf numFmtId="165" fontId="4" fillId="36" borderId="0" xfId="0" applyNumberFormat="1" applyFont="1" applyFill="1" applyAlignment="1" applyProtection="1">
      <alignment horizontal="left"/>
      <protection/>
    </xf>
    <xf numFmtId="167" fontId="0" fillId="36" borderId="0" xfId="0" applyNumberFormat="1" applyFill="1" applyAlignment="1" applyProtection="1">
      <alignment/>
      <protection/>
    </xf>
    <xf numFmtId="165" fontId="4" fillId="38" borderId="16"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165" fontId="3" fillId="37" borderId="16" xfId="0" applyNumberFormat="1" applyFont="1" applyFill="1" applyBorder="1" applyAlignment="1" applyProtection="1">
      <alignment horizontal="center" wrapText="1"/>
      <protection/>
    </xf>
    <xf numFmtId="0" fontId="0" fillId="36" borderId="0" xfId="0" applyFill="1" applyAlignment="1" applyProtection="1">
      <alignment wrapText="1"/>
      <protection/>
    </xf>
    <xf numFmtId="0" fontId="0" fillId="0" borderId="0" xfId="0" applyAlignment="1" applyProtection="1">
      <alignment wrapText="1"/>
      <protection/>
    </xf>
    <xf numFmtId="165" fontId="3" fillId="0" borderId="11" xfId="0" applyNumberFormat="1" applyFont="1" applyFill="1" applyBorder="1" applyAlignment="1" applyProtection="1">
      <alignment horizontal="center" wrapText="1"/>
      <protection/>
    </xf>
    <xf numFmtId="0" fontId="0" fillId="0" borderId="0" xfId="0" applyFill="1" applyAlignment="1" applyProtection="1">
      <alignment wrapText="1"/>
      <protection/>
    </xf>
    <xf numFmtId="165" fontId="3" fillId="0" borderId="17" xfId="0" applyNumberFormat="1" applyFont="1" applyBorder="1" applyAlignment="1" applyProtection="1">
      <alignment horizontal="right"/>
      <protection/>
    </xf>
    <xf numFmtId="165" fontId="3" fillId="0" borderId="12" xfId="0" applyNumberFormat="1" applyFont="1" applyFill="1" applyBorder="1" applyAlignment="1" applyProtection="1">
      <alignment horizontal="center" wrapText="1"/>
      <protection/>
    </xf>
    <xf numFmtId="165" fontId="2" fillId="0" borderId="0" xfId="0" applyNumberFormat="1" applyFont="1" applyAlignment="1" applyProtection="1">
      <alignment/>
      <protection locked="0"/>
    </xf>
    <xf numFmtId="0" fontId="4" fillId="0" borderId="11" xfId="0" applyFont="1" applyFill="1" applyBorder="1" applyAlignment="1" applyProtection="1">
      <alignment horizontal="center"/>
      <protection/>
    </xf>
    <xf numFmtId="165" fontId="4" fillId="0" borderId="11" xfId="0" applyNumberFormat="1" applyFont="1" applyBorder="1" applyAlignment="1" applyProtection="1">
      <alignment horizontal="center"/>
      <protection/>
    </xf>
    <xf numFmtId="0" fontId="4" fillId="0" borderId="11" xfId="0" applyFont="1" applyFill="1" applyBorder="1" applyAlignment="1" applyProtection="1">
      <alignment horizontal="center" wrapText="1"/>
      <protection/>
    </xf>
    <xf numFmtId="165" fontId="3" fillId="33" borderId="18" xfId="0" applyNumberFormat="1" applyFont="1" applyFill="1" applyBorder="1" applyAlignment="1" applyProtection="1">
      <alignment horizontal="center"/>
      <protection locked="0"/>
    </xf>
    <xf numFmtId="0" fontId="18" fillId="0" borderId="0" xfId="0" applyFont="1" applyAlignment="1">
      <alignment/>
    </xf>
    <xf numFmtId="0" fontId="9" fillId="36" borderId="0" xfId="0" applyFont="1" applyFill="1" applyAlignment="1">
      <alignment wrapText="1"/>
    </xf>
    <xf numFmtId="0" fontId="0" fillId="0" borderId="0" xfId="0" applyAlignment="1">
      <alignment/>
    </xf>
    <xf numFmtId="169" fontId="0" fillId="36" borderId="0" xfId="0" applyNumberFormat="1" applyFill="1" applyAlignment="1">
      <alignment/>
    </xf>
    <xf numFmtId="0" fontId="0" fillId="36" borderId="0" xfId="0" applyFill="1" applyAlignment="1">
      <alignment/>
    </xf>
    <xf numFmtId="169" fontId="0" fillId="36" borderId="0" xfId="0" applyNumberFormat="1" applyFill="1" applyAlignment="1" applyProtection="1">
      <alignment/>
      <protection/>
    </xf>
    <xf numFmtId="0" fontId="0" fillId="36" borderId="0" xfId="0" applyFill="1" applyAlignment="1" applyProtection="1">
      <alignment/>
      <protection/>
    </xf>
    <xf numFmtId="0" fontId="19" fillId="36" borderId="0" xfId="0" applyFont="1" applyFill="1" applyAlignment="1">
      <alignment/>
    </xf>
    <xf numFmtId="0" fontId="20" fillId="0" borderId="0" xfId="0" applyFont="1"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20" fillId="0" borderId="0" xfId="0" applyFont="1" applyAlignment="1" quotePrefix="1">
      <alignment horizontal="left" wrapText="1"/>
    </xf>
    <xf numFmtId="0" fontId="9" fillId="36" borderId="0" xfId="0" applyFont="1" applyFill="1" applyAlignment="1">
      <alignment/>
    </xf>
    <xf numFmtId="165" fontId="3" fillId="39" borderId="19" xfId="0" applyNumberFormat="1" applyFont="1" applyFill="1" applyBorder="1" applyAlignment="1">
      <alignment horizontal="left" indent="13"/>
    </xf>
    <xf numFmtId="165" fontId="3" fillId="39" borderId="20" xfId="0" applyNumberFormat="1" applyFont="1" applyFill="1" applyBorder="1" applyAlignment="1">
      <alignment horizontal="left" indent="13"/>
    </xf>
    <xf numFmtId="165" fontId="3" fillId="39" borderId="21" xfId="0" applyNumberFormat="1" applyFont="1" applyFill="1" applyBorder="1" applyAlignment="1">
      <alignment horizontal="left" indent="13"/>
    </xf>
    <xf numFmtId="0" fontId="3" fillId="39" borderId="19" xfId="0" applyFont="1" applyFill="1" applyBorder="1" applyAlignment="1">
      <alignment horizontal="left" indent="12"/>
    </xf>
    <xf numFmtId="0" fontId="3" fillId="39" borderId="20" xfId="0" applyFont="1" applyFill="1" applyBorder="1" applyAlignment="1">
      <alignment horizontal="left" indent="12"/>
    </xf>
    <xf numFmtId="0" fontId="3" fillId="39" borderId="21" xfId="0" applyFont="1" applyFill="1" applyBorder="1" applyAlignment="1">
      <alignment horizontal="left" indent="12"/>
    </xf>
    <xf numFmtId="165" fontId="3" fillId="39" borderId="20" xfId="0" applyNumberFormat="1" applyFont="1" applyFill="1" applyBorder="1" applyAlignment="1">
      <alignment horizontal="left" indent="32"/>
    </xf>
    <xf numFmtId="165" fontId="3" fillId="39" borderId="21" xfId="0" applyNumberFormat="1" applyFont="1" applyFill="1" applyBorder="1" applyAlignment="1">
      <alignment horizontal="left" indent="32"/>
    </xf>
    <xf numFmtId="165" fontId="3" fillId="39" borderId="20" xfId="0" applyNumberFormat="1" applyFont="1" applyFill="1" applyBorder="1" applyAlignment="1">
      <alignment horizontal="left" indent="34"/>
    </xf>
    <xf numFmtId="165" fontId="3" fillId="39" borderId="21" xfId="0" applyNumberFormat="1" applyFont="1" applyFill="1" applyBorder="1" applyAlignment="1">
      <alignment horizontal="left" indent="34"/>
    </xf>
    <xf numFmtId="165" fontId="3" fillId="39" borderId="20" xfId="0" applyNumberFormat="1" applyFont="1" applyFill="1" applyBorder="1" applyAlignment="1">
      <alignment horizontal="left" indent="40"/>
    </xf>
    <xf numFmtId="165" fontId="3" fillId="39" borderId="21" xfId="0" applyNumberFormat="1" applyFont="1" applyFill="1" applyBorder="1" applyAlignment="1">
      <alignment horizontal="left" indent="40"/>
    </xf>
    <xf numFmtId="165" fontId="3" fillId="39" borderId="19" xfId="0" applyNumberFormat="1" applyFont="1" applyFill="1" applyBorder="1" applyAlignment="1">
      <alignment horizontal="left" indent="41"/>
    </xf>
    <xf numFmtId="165" fontId="3" fillId="39" borderId="20" xfId="0" applyNumberFormat="1" applyFont="1" applyFill="1" applyBorder="1" applyAlignment="1">
      <alignment horizontal="left" indent="41"/>
    </xf>
    <xf numFmtId="165" fontId="3" fillId="39" borderId="21" xfId="0" applyNumberFormat="1" applyFont="1" applyFill="1" applyBorder="1" applyAlignment="1">
      <alignment horizontal="left" indent="41"/>
    </xf>
    <xf numFmtId="165" fontId="3" fillId="39" borderId="20" xfId="0" applyNumberFormat="1" applyFont="1" applyFill="1" applyBorder="1" applyAlignment="1" applyProtection="1">
      <alignment horizontal="left" indent="32"/>
      <protection/>
    </xf>
    <xf numFmtId="165" fontId="3" fillId="39" borderId="21" xfId="0" applyNumberFormat="1" applyFont="1" applyFill="1" applyBorder="1" applyAlignment="1" applyProtection="1">
      <alignment horizontal="left" indent="32"/>
      <protection/>
    </xf>
    <xf numFmtId="165" fontId="3" fillId="39" borderId="20" xfId="0" applyNumberFormat="1" applyFont="1" applyFill="1" applyBorder="1" applyAlignment="1" applyProtection="1">
      <alignment horizontal="left" indent="35"/>
      <protection/>
    </xf>
    <xf numFmtId="165" fontId="3" fillId="39" borderId="21" xfId="0" applyNumberFormat="1" applyFont="1" applyFill="1" applyBorder="1" applyAlignment="1" applyProtection="1">
      <alignment horizontal="left" indent="35"/>
      <protection/>
    </xf>
    <xf numFmtId="0" fontId="2" fillId="33" borderId="21" xfId="0" applyFont="1" applyFill="1" applyBorder="1" applyAlignment="1" applyProtection="1">
      <alignment horizontal="left" indent="4"/>
      <protection/>
    </xf>
    <xf numFmtId="0" fontId="5" fillId="36" borderId="22" xfId="0" applyNumberFormat="1" applyFont="1" applyFill="1" applyBorder="1" applyAlignment="1" applyProtection="1">
      <alignment/>
      <protection/>
    </xf>
    <xf numFmtId="0" fontId="2" fillId="37" borderId="20" xfId="0" applyFont="1" applyFill="1" applyBorder="1" applyAlignment="1" applyProtection="1">
      <alignment horizontal="left" indent="8"/>
      <protection/>
    </xf>
    <xf numFmtId="0" fontId="2" fillId="37" borderId="21" xfId="0" applyFont="1" applyFill="1" applyBorder="1" applyAlignment="1" applyProtection="1">
      <alignment horizontal="left" indent="8"/>
      <protection/>
    </xf>
    <xf numFmtId="0" fontId="2" fillId="36" borderId="0" xfId="0" applyFont="1" applyFill="1" applyAlignment="1">
      <alignment horizontal="left" indent="13"/>
    </xf>
    <xf numFmtId="0" fontId="2" fillId="36" borderId="0" xfId="0" applyFont="1" applyFill="1" applyAlignment="1">
      <alignment horizontal="left" indent="18"/>
    </xf>
    <xf numFmtId="0" fontId="0" fillId="36" borderId="0" xfId="0" applyFill="1" applyAlignment="1">
      <alignment horizontal="left" indent="20"/>
    </xf>
    <xf numFmtId="44" fontId="9" fillId="0" borderId="0" xfId="0" applyNumberFormat="1" applyFont="1" applyFill="1" applyBorder="1" applyAlignment="1">
      <alignment horizontal="center" vertical="center"/>
    </xf>
    <xf numFmtId="44" fontId="9" fillId="36" borderId="0" xfId="0" applyNumberFormat="1" applyFont="1" applyFill="1" applyBorder="1" applyAlignment="1">
      <alignment/>
    </xf>
    <xf numFmtId="0" fontId="9" fillId="36" borderId="0" xfId="0" applyFont="1" applyFill="1" applyBorder="1" applyAlignment="1">
      <alignment/>
    </xf>
    <xf numFmtId="0" fontId="9" fillId="33" borderId="12" xfId="0" applyFont="1" applyFill="1" applyBorder="1" applyAlignment="1" applyProtection="1">
      <alignment/>
      <protection locked="0"/>
    </xf>
    <xf numFmtId="0" fontId="9" fillId="35" borderId="13" xfId="0" applyNumberFormat="1" applyFont="1" applyFill="1" applyBorder="1" applyAlignment="1">
      <alignment horizontal="center"/>
    </xf>
    <xf numFmtId="0" fontId="9" fillId="33" borderId="11" xfId="0" applyFont="1" applyFill="1" applyBorder="1" applyAlignment="1" applyProtection="1">
      <alignment/>
      <protection locked="0"/>
    </xf>
    <xf numFmtId="0" fontId="9" fillId="35" borderId="23" xfId="0" applyNumberFormat="1" applyFont="1" applyFill="1" applyBorder="1" applyAlignment="1">
      <alignment horizontal="center"/>
    </xf>
    <xf numFmtId="0" fontId="9" fillId="33" borderId="24" xfId="0" applyFont="1" applyFill="1" applyBorder="1" applyAlignment="1" applyProtection="1">
      <alignment/>
      <protection locked="0"/>
    </xf>
    <xf numFmtId="0" fontId="9" fillId="35" borderId="25" xfId="0" applyNumberFormat="1" applyFont="1" applyFill="1" applyBorder="1" applyAlignment="1">
      <alignment horizontal="center"/>
    </xf>
    <xf numFmtId="0" fontId="9" fillId="36" borderId="0" xfId="0" applyFont="1" applyFill="1" applyAlignment="1">
      <alignment horizontal="center"/>
    </xf>
    <xf numFmtId="0" fontId="3" fillId="35" borderId="12" xfId="0" applyFont="1" applyFill="1" applyBorder="1" applyAlignment="1">
      <alignment horizontal="center"/>
    </xf>
    <xf numFmtId="0" fontId="9" fillId="36" borderId="13" xfId="0" applyFont="1" applyFill="1" applyBorder="1" applyAlignment="1">
      <alignment horizontal="center"/>
    </xf>
    <xf numFmtId="0" fontId="9" fillId="33" borderId="11" xfId="0" applyFont="1" applyFill="1" applyBorder="1" applyAlignment="1" applyProtection="1">
      <alignment horizontal="right"/>
      <protection locked="0"/>
    </xf>
    <xf numFmtId="0" fontId="9" fillId="33" borderId="23" xfId="0" applyFont="1" applyFill="1" applyBorder="1" applyAlignment="1" applyProtection="1">
      <alignment horizontal="center"/>
      <protection locked="0"/>
    </xf>
    <xf numFmtId="0" fontId="3" fillId="35" borderId="11" xfId="0" applyFont="1" applyFill="1" applyBorder="1" applyAlignment="1">
      <alignment horizontal="center"/>
    </xf>
    <xf numFmtId="0" fontId="9" fillId="33" borderId="23" xfId="0" applyFont="1" applyFill="1" applyBorder="1" applyAlignment="1">
      <alignment horizontal="center"/>
    </xf>
    <xf numFmtId="0" fontId="9" fillId="33" borderId="24" xfId="0" applyFont="1" applyFill="1" applyBorder="1" applyAlignment="1" applyProtection="1">
      <alignment horizontal="right"/>
      <protection locked="0"/>
    </xf>
    <xf numFmtId="0" fontId="9" fillId="33" borderId="25" xfId="0" applyFont="1" applyFill="1" applyBorder="1" applyAlignment="1" applyProtection="1">
      <alignment horizontal="center"/>
      <protection locked="0"/>
    </xf>
    <xf numFmtId="165" fontId="9" fillId="36" borderId="0" xfId="0" applyNumberFormat="1" applyFont="1" applyFill="1" applyAlignment="1">
      <alignment/>
    </xf>
    <xf numFmtId="0" fontId="9" fillId="0" borderId="0" xfId="0" applyFont="1" applyAlignment="1">
      <alignment/>
    </xf>
    <xf numFmtId="0" fontId="9" fillId="0" borderId="0" xfId="0" applyFont="1" applyBorder="1" applyAlignment="1">
      <alignment/>
    </xf>
    <xf numFmtId="44" fontId="9" fillId="0" borderId="0" xfId="0" applyNumberFormat="1" applyFont="1" applyFill="1" applyBorder="1" applyAlignment="1">
      <alignment/>
    </xf>
    <xf numFmtId="44" fontId="9" fillId="0" borderId="19" xfId="0" applyNumberFormat="1" applyFont="1" applyFill="1" applyBorder="1" applyAlignment="1">
      <alignment horizontal="left" indent="6"/>
    </xf>
    <xf numFmtId="44" fontId="9" fillId="0" borderId="20" xfId="0" applyNumberFormat="1" applyFont="1" applyFill="1" applyBorder="1" applyAlignment="1">
      <alignment horizontal="left" indent="6"/>
    </xf>
    <xf numFmtId="44" fontId="9" fillId="0" borderId="21" xfId="0" applyNumberFormat="1" applyFont="1" applyFill="1" applyBorder="1" applyAlignment="1">
      <alignment horizontal="left" indent="6"/>
    </xf>
    <xf numFmtId="0" fontId="9" fillId="0" borderId="0" xfId="0" applyFont="1" applyBorder="1" applyAlignment="1">
      <alignment/>
    </xf>
    <xf numFmtId="165" fontId="3" fillId="37" borderId="10" xfId="0" applyNumberFormat="1" applyFont="1" applyFill="1" applyBorder="1" applyAlignment="1">
      <alignment horizontal="left"/>
    </xf>
    <xf numFmtId="44" fontId="3" fillId="33" borderId="16" xfId="44" applyFont="1" applyFill="1" applyBorder="1" applyAlignment="1" applyProtection="1">
      <alignment horizontal="center"/>
      <protection locked="0"/>
    </xf>
    <xf numFmtId="6" fontId="9" fillId="0" borderId="0" xfId="0" applyNumberFormat="1" applyFont="1" applyFill="1" applyBorder="1" applyAlignment="1">
      <alignment horizontal="center"/>
    </xf>
    <xf numFmtId="44" fontId="9" fillId="36" borderId="0" xfId="0" applyNumberFormat="1" applyFont="1" applyFill="1" applyBorder="1" applyAlignment="1">
      <alignment horizontal="center"/>
    </xf>
    <xf numFmtId="0" fontId="9" fillId="37" borderId="10" xfId="0" applyFont="1" applyFill="1" applyBorder="1" applyAlignment="1">
      <alignment horizontal="center" wrapText="1"/>
    </xf>
    <xf numFmtId="44" fontId="9" fillId="37" borderId="10" xfId="0" applyNumberFormat="1" applyFont="1" applyFill="1" applyBorder="1" applyAlignment="1">
      <alignment horizontal="center" vertical="center" wrapText="1"/>
    </xf>
    <xf numFmtId="44" fontId="9" fillId="37" borderId="16" xfId="0" applyNumberFormat="1" applyFont="1" applyFill="1" applyBorder="1" applyAlignment="1">
      <alignment horizontal="center" wrapText="1"/>
    </xf>
    <xf numFmtId="44" fontId="9" fillId="37" borderId="10" xfId="0" applyNumberFormat="1" applyFont="1" applyFill="1" applyBorder="1" applyAlignment="1">
      <alignment horizontal="center" wrapText="1"/>
    </xf>
    <xf numFmtId="44" fontId="23" fillId="36" borderId="0" xfId="0" applyNumberFormat="1" applyFont="1" applyFill="1" applyBorder="1" applyAlignment="1">
      <alignment horizontal="center" wrapText="1"/>
    </xf>
    <xf numFmtId="0" fontId="9" fillId="35" borderId="12" xfId="0" applyFont="1" applyFill="1" applyBorder="1" applyAlignment="1">
      <alignment horizontal="right"/>
    </xf>
    <xf numFmtId="0" fontId="9" fillId="35" borderId="12" xfId="0" applyFont="1" applyFill="1" applyBorder="1" applyAlignment="1">
      <alignment horizontal="center"/>
    </xf>
    <xf numFmtId="2" fontId="9" fillId="33" borderId="12" xfId="0" applyNumberFormat="1" applyFont="1" applyFill="1" applyBorder="1" applyAlignment="1" applyProtection="1">
      <alignment/>
      <protection locked="0"/>
    </xf>
    <xf numFmtId="2" fontId="9" fillId="33" borderId="10" xfId="0" applyNumberFormat="1" applyFont="1" applyFill="1" applyBorder="1" applyAlignment="1" applyProtection="1">
      <alignment/>
      <protection locked="0"/>
    </xf>
    <xf numFmtId="44" fontId="9" fillId="33" borderId="15" xfId="44" applyFont="1" applyFill="1" applyBorder="1" applyAlignment="1" applyProtection="1">
      <alignment/>
      <protection locked="0"/>
    </xf>
    <xf numFmtId="44" fontId="9" fillId="35" borderId="10" xfId="44" applyFont="1" applyFill="1" applyBorder="1" applyAlignment="1">
      <alignment/>
    </xf>
    <xf numFmtId="174" fontId="9" fillId="35" borderId="13" xfId="0" applyNumberFormat="1" applyFont="1" applyFill="1" applyBorder="1" applyAlignment="1">
      <alignment/>
    </xf>
    <xf numFmtId="174" fontId="9" fillId="36" borderId="0" xfId="0" applyNumberFormat="1" applyFont="1" applyFill="1" applyBorder="1" applyAlignment="1">
      <alignment/>
    </xf>
    <xf numFmtId="0" fontId="9" fillId="35" borderId="11" xfId="0" applyFont="1" applyFill="1" applyBorder="1" applyAlignment="1">
      <alignment horizontal="right"/>
    </xf>
    <xf numFmtId="0" fontId="9" fillId="35" borderId="11" xfId="0" applyFont="1" applyFill="1" applyBorder="1" applyAlignment="1">
      <alignment horizontal="center"/>
    </xf>
    <xf numFmtId="2" fontId="9" fillId="33" borderId="11" xfId="0" applyNumberFormat="1" applyFont="1" applyFill="1" applyBorder="1" applyAlignment="1" applyProtection="1">
      <alignment/>
      <protection locked="0"/>
    </xf>
    <xf numFmtId="2" fontId="9" fillId="33" borderId="26" xfId="0" applyNumberFormat="1" applyFont="1" applyFill="1" applyBorder="1" applyAlignment="1" applyProtection="1">
      <alignment/>
      <protection locked="0"/>
    </xf>
    <xf numFmtId="44" fontId="9" fillId="33" borderId="0" xfId="44" applyFont="1" applyFill="1" applyBorder="1" applyAlignment="1" applyProtection="1">
      <alignment/>
      <protection locked="0"/>
    </xf>
    <xf numFmtId="44" fontId="9" fillId="35" borderId="26" xfId="44" applyFont="1" applyFill="1" applyBorder="1" applyAlignment="1">
      <alignment/>
    </xf>
    <xf numFmtId="174" fontId="9" fillId="35" borderId="23" xfId="0" applyNumberFormat="1" applyFont="1" applyFill="1" applyBorder="1" applyAlignment="1">
      <alignment/>
    </xf>
    <xf numFmtId="0" fontId="9" fillId="35" borderId="24" xfId="0" applyFont="1" applyFill="1" applyBorder="1" applyAlignment="1">
      <alignment horizontal="right"/>
    </xf>
    <xf numFmtId="0" fontId="9" fillId="35" borderId="24" xfId="0" applyFont="1" applyFill="1" applyBorder="1" applyAlignment="1">
      <alignment horizontal="center"/>
    </xf>
    <xf numFmtId="2" fontId="9" fillId="33" borderId="24" xfId="0" applyNumberFormat="1" applyFont="1" applyFill="1" applyBorder="1" applyAlignment="1" applyProtection="1">
      <alignment/>
      <protection locked="0"/>
    </xf>
    <xf numFmtId="2" fontId="9" fillId="33" borderId="27" xfId="0" applyNumberFormat="1" applyFont="1" applyFill="1" applyBorder="1" applyAlignment="1" applyProtection="1">
      <alignment/>
      <protection locked="0"/>
    </xf>
    <xf numFmtId="44" fontId="9" fillId="33" borderId="22" xfId="44" applyFont="1" applyFill="1" applyBorder="1" applyAlignment="1" applyProtection="1">
      <alignment/>
      <protection locked="0"/>
    </xf>
    <xf numFmtId="44" fontId="9" fillId="35" borderId="27" xfId="44" applyFont="1" applyFill="1" applyBorder="1" applyAlignment="1">
      <alignment/>
    </xf>
    <xf numFmtId="174" fontId="9" fillId="35" borderId="25" xfId="0" applyNumberFormat="1" applyFont="1" applyFill="1" applyBorder="1" applyAlignment="1">
      <alignment/>
    </xf>
    <xf numFmtId="0" fontId="9" fillId="36" borderId="0" xfId="0" applyFont="1" applyFill="1" applyBorder="1" applyAlignment="1">
      <alignment horizontal="right"/>
    </xf>
    <xf numFmtId="1" fontId="9" fillId="36" borderId="0" xfId="0" applyNumberFormat="1" applyFont="1" applyFill="1" applyBorder="1" applyAlignment="1">
      <alignment/>
    </xf>
    <xf numFmtId="44" fontId="9" fillId="36" borderId="0" xfId="44" applyFont="1" applyFill="1" applyBorder="1" applyAlignment="1">
      <alignment/>
    </xf>
    <xf numFmtId="0" fontId="7" fillId="36" borderId="0" xfId="0" applyFont="1" applyFill="1" applyBorder="1" applyAlignment="1">
      <alignment horizontal="center"/>
    </xf>
    <xf numFmtId="0" fontId="9" fillId="33" borderId="11" xfId="0" applyFont="1" applyFill="1" applyBorder="1" applyAlignment="1" applyProtection="1">
      <alignment horizontal="left" indent="3"/>
      <protection locked="0"/>
    </xf>
    <xf numFmtId="166" fontId="9" fillId="33" borderId="23" xfId="0" applyNumberFormat="1" applyFont="1" applyFill="1" applyBorder="1" applyAlignment="1" applyProtection="1">
      <alignment/>
      <protection locked="0"/>
    </xf>
    <xf numFmtId="0" fontId="9" fillId="0" borderId="24" xfId="0" applyFont="1" applyBorder="1" applyAlignment="1">
      <alignment horizontal="left" indent="3"/>
    </xf>
    <xf numFmtId="166" fontId="9" fillId="0" borderId="25" xfId="0" applyNumberFormat="1" applyFont="1" applyFill="1" applyBorder="1" applyAlignment="1" applyProtection="1">
      <alignment/>
      <protection locked="0"/>
    </xf>
    <xf numFmtId="0" fontId="3" fillId="37" borderId="16" xfId="0" applyFont="1" applyFill="1" applyBorder="1" applyAlignment="1">
      <alignment/>
    </xf>
    <xf numFmtId="0" fontId="9" fillId="0" borderId="0" xfId="0" applyFont="1" applyFill="1" applyBorder="1" applyAlignment="1">
      <alignment/>
    </xf>
    <xf numFmtId="0" fontId="9" fillId="0" borderId="28" xfId="0" applyFont="1" applyFill="1" applyBorder="1" applyAlignment="1">
      <alignment/>
    </xf>
    <xf numFmtId="0" fontId="3" fillId="37" borderId="29" xfId="0" applyFont="1" applyFill="1" applyBorder="1" applyAlignment="1">
      <alignment horizontal="left" indent="5"/>
    </xf>
    <xf numFmtId="0" fontId="3" fillId="37" borderId="30" xfId="0" applyFont="1" applyFill="1" applyBorder="1" applyAlignment="1">
      <alignment horizontal="left" indent="5"/>
    </xf>
    <xf numFmtId="0" fontId="9" fillId="0" borderId="31" xfId="0" applyFont="1" applyBorder="1" applyAlignment="1">
      <alignment/>
    </xf>
    <xf numFmtId="0" fontId="9" fillId="33" borderId="32" xfId="0" applyFont="1" applyFill="1" applyBorder="1" applyAlignment="1">
      <alignment horizontal="center"/>
    </xf>
    <xf numFmtId="0" fontId="9" fillId="33" borderId="33" xfId="0" applyFont="1" applyFill="1" applyBorder="1" applyAlignment="1">
      <alignment horizontal="center"/>
    </xf>
    <xf numFmtId="0" fontId="9" fillId="33" borderId="18" xfId="0" applyFont="1" applyFill="1" applyBorder="1" applyAlignment="1">
      <alignment horizontal="center" wrapText="1"/>
    </xf>
    <xf numFmtId="0" fontId="9" fillId="35" borderId="18" xfId="0" applyFont="1" applyFill="1" applyBorder="1" applyAlignment="1">
      <alignment horizontal="center"/>
    </xf>
    <xf numFmtId="0" fontId="9" fillId="35" borderId="34" xfId="0" applyFont="1" applyFill="1" applyBorder="1" applyAlignment="1">
      <alignment horizontal="center"/>
    </xf>
    <xf numFmtId="0" fontId="9" fillId="33" borderId="35" xfId="0" applyFont="1" applyFill="1" applyBorder="1" applyAlignment="1">
      <alignment horizontal="center"/>
    </xf>
    <xf numFmtId="0" fontId="9" fillId="35" borderId="35" xfId="0" applyFont="1" applyFill="1" applyBorder="1" applyAlignment="1">
      <alignment horizontal="center"/>
    </xf>
    <xf numFmtId="0" fontId="9" fillId="33" borderId="31" xfId="0" applyFont="1" applyFill="1" applyBorder="1" applyAlignment="1" applyProtection="1">
      <alignment/>
      <protection locked="0"/>
    </xf>
    <xf numFmtId="0" fontId="9" fillId="33" borderId="0" xfId="0" applyFont="1" applyFill="1" applyBorder="1" applyAlignment="1" applyProtection="1">
      <alignment/>
      <protection locked="0"/>
    </xf>
    <xf numFmtId="9" fontId="9" fillId="33" borderId="0" xfId="59" applyFont="1" applyFill="1" applyBorder="1" applyAlignment="1" applyProtection="1">
      <alignment/>
      <protection locked="0"/>
    </xf>
    <xf numFmtId="44" fontId="9" fillId="33" borderId="36" xfId="59" applyNumberFormat="1" applyFont="1" applyFill="1" applyBorder="1" applyAlignment="1" applyProtection="1">
      <alignment/>
      <protection locked="0"/>
    </xf>
    <xf numFmtId="44" fontId="9" fillId="35" borderId="36" xfId="0" applyNumberFormat="1" applyFont="1" applyFill="1" applyBorder="1" applyAlignment="1">
      <alignment/>
    </xf>
    <xf numFmtId="9" fontId="9" fillId="33" borderId="31" xfId="0" applyNumberFormat="1" applyFont="1" applyFill="1" applyBorder="1" applyAlignment="1" applyProtection="1">
      <alignment/>
      <protection locked="0"/>
    </xf>
    <xf numFmtId="44" fontId="9" fillId="35" borderId="28" xfId="0" applyNumberFormat="1" applyFont="1" applyFill="1" applyBorder="1" applyAlignment="1">
      <alignment/>
    </xf>
    <xf numFmtId="9" fontId="9" fillId="33" borderId="0" xfId="0" applyNumberFormat="1" applyFont="1" applyFill="1" applyBorder="1" applyAlignment="1" applyProtection="1">
      <alignment/>
      <protection locked="0"/>
    </xf>
    <xf numFmtId="44" fontId="9" fillId="35" borderId="0" xfId="0" applyNumberFormat="1" applyFont="1" applyFill="1" applyBorder="1" applyAlignment="1">
      <alignment/>
    </xf>
    <xf numFmtId="9" fontId="9" fillId="35" borderId="36" xfId="59" applyFont="1" applyFill="1" applyBorder="1" applyAlignment="1">
      <alignment/>
    </xf>
    <xf numFmtId="44" fontId="9" fillId="33" borderId="36" xfId="0" applyNumberFormat="1" applyFont="1" applyFill="1" applyBorder="1" applyAlignment="1" applyProtection="1">
      <alignment/>
      <protection locked="0"/>
    </xf>
    <xf numFmtId="0" fontId="9" fillId="36" borderId="37" xfId="0" applyFont="1" applyFill="1" applyBorder="1" applyAlignment="1">
      <alignment/>
    </xf>
    <xf numFmtId="0" fontId="9" fillId="0" borderId="38" xfId="0" applyFont="1" applyFill="1" applyBorder="1" applyAlignment="1">
      <alignment/>
    </xf>
    <xf numFmtId="0" fontId="9" fillId="0" borderId="29" xfId="0" applyFont="1" applyFill="1" applyBorder="1" applyAlignment="1">
      <alignment/>
    </xf>
    <xf numFmtId="0" fontId="3" fillId="36" borderId="33" xfId="0" applyFont="1" applyFill="1" applyBorder="1" applyAlignment="1">
      <alignment horizontal="right"/>
    </xf>
    <xf numFmtId="0" fontId="3" fillId="36" borderId="18" xfId="0" applyFont="1" applyFill="1" applyBorder="1" applyAlignment="1">
      <alignment horizontal="right"/>
    </xf>
    <xf numFmtId="44" fontId="9" fillId="35" borderId="18" xfId="0" applyNumberFormat="1" applyFont="1" applyFill="1" applyBorder="1" applyAlignment="1">
      <alignment/>
    </xf>
    <xf numFmtId="0" fontId="9" fillId="36" borderId="29" xfId="0" applyFont="1" applyFill="1" applyBorder="1" applyAlignment="1">
      <alignment horizontal="right"/>
    </xf>
    <xf numFmtId="44" fontId="9" fillId="35" borderId="30" xfId="0" applyNumberFormat="1" applyFont="1" applyFill="1" applyBorder="1" applyAlignment="1">
      <alignment/>
    </xf>
    <xf numFmtId="0" fontId="9" fillId="36" borderId="29" xfId="0" applyFont="1" applyFill="1" applyBorder="1" applyAlignment="1">
      <alignment/>
    </xf>
    <xf numFmtId="0" fontId="9" fillId="36" borderId="33" xfId="0" applyFont="1" applyFill="1" applyBorder="1" applyAlignment="1" applyProtection="1">
      <alignment/>
      <protection locked="0"/>
    </xf>
    <xf numFmtId="44" fontId="9" fillId="35" borderId="33" xfId="0" applyNumberFormat="1" applyFont="1" applyFill="1" applyBorder="1" applyAlignment="1">
      <alignment/>
    </xf>
    <xf numFmtId="9" fontId="9" fillId="36" borderId="37" xfId="59" applyFont="1" applyFill="1" applyBorder="1" applyAlignment="1">
      <alignment/>
    </xf>
    <xf numFmtId="0" fontId="9" fillId="37" borderId="39" xfId="0" applyFont="1" applyFill="1" applyBorder="1" applyAlignment="1">
      <alignment horizontal="center"/>
    </xf>
    <xf numFmtId="0" fontId="9" fillId="37" borderId="13" xfId="0" applyFont="1" applyFill="1" applyBorder="1" applyAlignment="1">
      <alignment horizontal="center"/>
    </xf>
    <xf numFmtId="8" fontId="9" fillId="33" borderId="0" xfId="44" applyNumberFormat="1" applyFont="1" applyFill="1" applyBorder="1" applyAlignment="1" applyProtection="1">
      <alignment horizontal="center"/>
      <protection locked="0"/>
    </xf>
    <xf numFmtId="8" fontId="9" fillId="33" borderId="23" xfId="44" applyNumberFormat="1" applyFont="1" applyFill="1" applyBorder="1" applyAlignment="1">
      <alignment horizontal="center"/>
    </xf>
    <xf numFmtId="0" fontId="9" fillId="33" borderId="12" xfId="0" applyFont="1" applyFill="1" applyBorder="1" applyAlignment="1">
      <alignment/>
    </xf>
    <xf numFmtId="8" fontId="9" fillId="33" borderId="13" xfId="44" applyNumberFormat="1" applyFont="1" applyFill="1" applyBorder="1" applyAlignment="1">
      <alignment horizontal="center"/>
    </xf>
    <xf numFmtId="0" fontId="9" fillId="0" borderId="24" xfId="0" applyFont="1" applyFill="1" applyBorder="1" applyAlignment="1">
      <alignment/>
    </xf>
    <xf numFmtId="44" fontId="9" fillId="0" borderId="22" xfId="0" applyNumberFormat="1" applyFont="1" applyFill="1" applyBorder="1" applyAlignment="1">
      <alignment/>
    </xf>
    <xf numFmtId="44" fontId="9" fillId="0" borderId="25" xfId="0" applyNumberFormat="1" applyFont="1" applyFill="1" applyBorder="1" applyAlignment="1">
      <alignment/>
    </xf>
    <xf numFmtId="165" fontId="3" fillId="37" borderId="16" xfId="0" applyNumberFormat="1" applyFont="1" applyFill="1" applyBorder="1" applyAlignment="1" applyProtection="1">
      <alignment horizontal="right"/>
      <protection locked="0"/>
    </xf>
    <xf numFmtId="165" fontId="9" fillId="37" borderId="16" xfId="0" applyNumberFormat="1" applyFont="1" applyFill="1" applyBorder="1" applyAlignment="1" applyProtection="1">
      <alignment horizontal="center" wrapText="1"/>
      <protection locked="0"/>
    </xf>
    <xf numFmtId="165" fontId="9" fillId="36" borderId="26" xfId="0" applyNumberFormat="1" applyFont="1" applyFill="1" applyBorder="1" applyAlignment="1" applyProtection="1">
      <alignment/>
      <protection locked="0"/>
    </xf>
    <xf numFmtId="165" fontId="3" fillId="0" borderId="17" xfId="0" applyNumberFormat="1" applyFont="1" applyBorder="1" applyAlignment="1">
      <alignment horizontal="right"/>
    </xf>
    <xf numFmtId="8" fontId="9" fillId="35" borderId="0" xfId="44" applyNumberFormat="1" applyFont="1" applyFill="1" applyBorder="1" applyAlignment="1">
      <alignment/>
    </xf>
    <xf numFmtId="165" fontId="9" fillId="36" borderId="26" xfId="0" applyNumberFormat="1" applyFont="1" applyFill="1" applyBorder="1" applyAlignment="1">
      <alignment/>
    </xf>
    <xf numFmtId="8" fontId="9" fillId="35" borderId="11" xfId="44" applyNumberFormat="1" applyFont="1" applyFill="1" applyBorder="1" applyAlignment="1">
      <alignment/>
    </xf>
    <xf numFmtId="8" fontId="9" fillId="35" borderId="23" xfId="44" applyNumberFormat="1" applyFont="1" applyFill="1" applyBorder="1" applyAlignment="1">
      <alignment/>
    </xf>
    <xf numFmtId="165" fontId="9" fillId="33" borderId="14" xfId="0" applyNumberFormat="1" applyFont="1" applyFill="1" applyBorder="1" applyAlignment="1">
      <alignment horizontal="right"/>
    </xf>
    <xf numFmtId="165" fontId="7" fillId="0" borderId="15" xfId="0" applyNumberFormat="1" applyFont="1" applyBorder="1" applyAlignment="1">
      <alignment/>
    </xf>
    <xf numFmtId="165" fontId="23" fillId="0" borderId="15" xfId="0" applyNumberFormat="1" applyFont="1" applyBorder="1" applyAlignment="1">
      <alignment horizontal="center"/>
    </xf>
    <xf numFmtId="165" fontId="9" fillId="36" borderId="15" xfId="0" applyNumberFormat="1" applyFont="1" applyFill="1" applyBorder="1" applyAlignment="1">
      <alignment/>
    </xf>
    <xf numFmtId="0" fontId="9" fillId="36" borderId="15" xfId="0" applyNumberFormat="1" applyFont="1" applyFill="1" applyBorder="1" applyAlignment="1">
      <alignment/>
    </xf>
    <xf numFmtId="165" fontId="9" fillId="36" borderId="11" xfId="0" applyNumberFormat="1" applyFont="1" applyFill="1" applyBorder="1" applyAlignment="1">
      <alignment/>
    </xf>
    <xf numFmtId="165" fontId="9" fillId="36" borderId="0" xfId="0" applyNumberFormat="1" applyFont="1" applyFill="1" applyBorder="1" applyAlignment="1">
      <alignment/>
    </xf>
    <xf numFmtId="165" fontId="9" fillId="36" borderId="23" xfId="0" applyNumberFormat="1" applyFont="1" applyFill="1" applyBorder="1" applyAlignment="1">
      <alignment/>
    </xf>
    <xf numFmtId="165" fontId="3" fillId="33" borderId="17" xfId="0" applyNumberFormat="1" applyFont="1" applyFill="1" applyBorder="1" applyAlignment="1">
      <alignment horizontal="right"/>
    </xf>
    <xf numFmtId="173" fontId="9" fillId="0" borderId="0" xfId="0" applyNumberFormat="1" applyFont="1" applyBorder="1" applyAlignment="1">
      <alignment/>
    </xf>
    <xf numFmtId="0" fontId="3" fillId="0" borderId="0" xfId="0" applyFont="1" applyBorder="1" applyAlignment="1">
      <alignment/>
    </xf>
    <xf numFmtId="167" fontId="3" fillId="0" borderId="0" xfId="0" applyNumberFormat="1" applyFont="1" applyBorder="1" applyAlignment="1">
      <alignment/>
    </xf>
    <xf numFmtId="173" fontId="9" fillId="36" borderId="0" xfId="0" applyNumberFormat="1" applyFont="1" applyFill="1" applyBorder="1" applyAlignment="1">
      <alignment/>
    </xf>
    <xf numFmtId="164" fontId="9" fillId="36" borderId="0" xfId="59" applyNumberFormat="1" applyFont="1" applyFill="1" applyBorder="1" applyAlignment="1">
      <alignment/>
    </xf>
    <xf numFmtId="167" fontId="9" fillId="33" borderId="18" xfId="59" applyNumberFormat="1" applyFont="1" applyFill="1" applyBorder="1" applyAlignment="1" applyProtection="1">
      <alignment/>
      <protection locked="0"/>
    </xf>
    <xf numFmtId="2" fontId="9" fillId="33" borderId="18" xfId="59" applyNumberFormat="1" applyFont="1" applyFill="1" applyBorder="1" applyAlignment="1" applyProtection="1">
      <alignment/>
      <protection locked="0"/>
    </xf>
    <xf numFmtId="2" fontId="9" fillId="33" borderId="29" xfId="59" applyNumberFormat="1" applyFont="1" applyFill="1" applyBorder="1" applyAlignment="1" applyProtection="1">
      <alignment/>
      <protection locked="0"/>
    </xf>
    <xf numFmtId="167" fontId="9" fillId="33" borderId="40" xfId="59" applyNumberFormat="1" applyFont="1" applyFill="1" applyBorder="1" applyAlignment="1" applyProtection="1">
      <alignment/>
      <protection locked="0"/>
    </xf>
    <xf numFmtId="2" fontId="9" fillId="33" borderId="41" xfId="59" applyNumberFormat="1" applyFont="1" applyFill="1" applyBorder="1" applyAlignment="1" applyProtection="1">
      <alignment/>
      <protection locked="0"/>
    </xf>
    <xf numFmtId="165" fontId="9" fillId="33" borderId="18" xfId="0" applyNumberFormat="1" applyFont="1" applyFill="1" applyBorder="1" applyAlignment="1" applyProtection="1">
      <alignment/>
      <protection locked="0"/>
    </xf>
    <xf numFmtId="165" fontId="9" fillId="33" borderId="29" xfId="0" applyNumberFormat="1" applyFont="1" applyFill="1" applyBorder="1" applyAlignment="1" applyProtection="1">
      <alignment/>
      <protection locked="0"/>
    </xf>
    <xf numFmtId="165" fontId="9" fillId="33" borderId="41" xfId="0" applyNumberFormat="1" applyFont="1" applyFill="1" applyBorder="1" applyAlignment="1" applyProtection="1">
      <alignment/>
      <protection locked="0"/>
    </xf>
    <xf numFmtId="165" fontId="9" fillId="33" borderId="17" xfId="0" applyNumberFormat="1" applyFont="1" applyFill="1" applyBorder="1" applyAlignment="1">
      <alignment horizontal="right"/>
    </xf>
    <xf numFmtId="165" fontId="9" fillId="0" borderId="0" xfId="0" applyNumberFormat="1" applyFont="1" applyBorder="1" applyAlignment="1">
      <alignment/>
    </xf>
    <xf numFmtId="10" fontId="9" fillId="0" borderId="0" xfId="59" applyNumberFormat="1" applyFont="1" applyFill="1" applyBorder="1" applyAlignment="1" applyProtection="1">
      <alignment/>
      <protection locked="0"/>
    </xf>
    <xf numFmtId="165" fontId="24" fillId="0" borderId="0" xfId="0" applyNumberFormat="1" applyFont="1" applyBorder="1" applyAlignment="1">
      <alignment/>
    </xf>
    <xf numFmtId="172" fontId="9" fillId="35" borderId="18" xfId="59" applyNumberFormat="1" applyFont="1" applyFill="1" applyBorder="1" applyAlignment="1" applyProtection="1">
      <alignment/>
      <protection/>
    </xf>
    <xf numFmtId="172" fontId="9" fillId="35" borderId="29" xfId="59" applyNumberFormat="1" applyFont="1" applyFill="1" applyBorder="1" applyAlignment="1" applyProtection="1">
      <alignment/>
      <protection/>
    </xf>
    <xf numFmtId="165" fontId="9" fillId="36" borderId="26" xfId="0" applyNumberFormat="1" applyFont="1" applyFill="1" applyBorder="1" applyAlignment="1" applyProtection="1">
      <alignment/>
      <protection/>
    </xf>
    <xf numFmtId="172" fontId="9" fillId="35" borderId="40" xfId="59" applyNumberFormat="1" applyFont="1" applyFill="1" applyBorder="1" applyAlignment="1" applyProtection="1">
      <alignment/>
      <protection/>
    </xf>
    <xf numFmtId="172" fontId="9" fillId="35" borderId="41" xfId="59" applyNumberFormat="1" applyFont="1" applyFill="1" applyBorder="1" applyAlignment="1" applyProtection="1">
      <alignment/>
      <protection/>
    </xf>
    <xf numFmtId="168" fontId="9" fillId="0" borderId="0" xfId="59" applyNumberFormat="1" applyFont="1" applyFill="1" applyBorder="1" applyAlignment="1" applyProtection="1">
      <alignment/>
      <protection locked="0"/>
    </xf>
    <xf numFmtId="165" fontId="9" fillId="33" borderId="11" xfId="0" applyNumberFormat="1" applyFont="1" applyFill="1" applyBorder="1" applyAlignment="1">
      <alignment horizontal="right"/>
    </xf>
    <xf numFmtId="164" fontId="3" fillId="33" borderId="16" xfId="59" applyNumberFormat="1" applyFont="1" applyFill="1" applyBorder="1" applyAlignment="1" applyProtection="1">
      <alignment horizontal="center"/>
      <protection locked="0"/>
    </xf>
    <xf numFmtId="164" fontId="3" fillId="36" borderId="0" xfId="59" applyNumberFormat="1" applyFont="1" applyFill="1" applyBorder="1" applyAlignment="1" applyProtection="1">
      <alignment/>
      <protection locked="0"/>
    </xf>
    <xf numFmtId="164" fontId="9" fillId="36" borderId="0" xfId="59" applyNumberFormat="1" applyFont="1" applyFill="1" applyBorder="1" applyAlignment="1" applyProtection="1">
      <alignment/>
      <protection locked="0"/>
    </xf>
    <xf numFmtId="164" fontId="3" fillId="36" borderId="0" xfId="59" applyNumberFormat="1" applyFont="1" applyFill="1" applyBorder="1" applyAlignment="1" applyProtection="1">
      <alignment/>
      <protection locked="0"/>
    </xf>
    <xf numFmtId="165" fontId="9" fillId="36" borderId="0" xfId="0" applyNumberFormat="1" applyFont="1" applyFill="1" applyBorder="1" applyAlignment="1">
      <alignment horizontal="center"/>
    </xf>
    <xf numFmtId="165" fontId="3" fillId="33" borderId="11" xfId="0" applyNumberFormat="1" applyFont="1" applyFill="1" applyBorder="1" applyAlignment="1">
      <alignment horizontal="right"/>
    </xf>
    <xf numFmtId="165" fontId="9" fillId="37" borderId="10" xfId="0" applyNumberFormat="1" applyFont="1" applyFill="1" applyBorder="1" applyAlignment="1">
      <alignment horizontal="center" vertical="center" wrapText="1"/>
    </xf>
    <xf numFmtId="165" fontId="9" fillId="36" borderId="0" xfId="0" applyNumberFormat="1" applyFont="1" applyFill="1" applyBorder="1" applyAlignment="1">
      <alignment horizontal="center" vertical="center" wrapText="1"/>
    </xf>
    <xf numFmtId="44" fontId="9" fillId="34" borderId="10" xfId="44" applyFont="1" applyFill="1" applyBorder="1" applyAlignment="1">
      <alignment/>
    </xf>
    <xf numFmtId="44" fontId="9" fillId="34" borderId="26" xfId="44" applyFont="1" applyFill="1" applyBorder="1" applyAlignment="1">
      <alignment/>
    </xf>
    <xf numFmtId="44" fontId="9" fillId="34" borderId="27" xfId="44" applyFont="1" applyFill="1" applyBorder="1" applyAlignment="1">
      <alignment/>
    </xf>
    <xf numFmtId="165" fontId="9" fillId="33" borderId="24" xfId="0" applyNumberFormat="1" applyFont="1" applyFill="1" applyBorder="1" applyAlignment="1">
      <alignment horizontal="right"/>
    </xf>
    <xf numFmtId="44" fontId="9" fillId="36" borderId="22" xfId="44" applyFont="1" applyFill="1" applyBorder="1" applyAlignment="1">
      <alignment/>
    </xf>
    <xf numFmtId="165" fontId="9" fillId="36" borderId="22" xfId="0" applyNumberFormat="1" applyFont="1" applyFill="1" applyBorder="1" applyAlignment="1">
      <alignment/>
    </xf>
    <xf numFmtId="165" fontId="9" fillId="36" borderId="24" xfId="0" applyNumberFormat="1" applyFont="1" applyFill="1" applyBorder="1" applyAlignment="1">
      <alignment/>
    </xf>
    <xf numFmtId="165" fontId="9" fillId="36" borderId="25" xfId="0" applyNumberFormat="1" applyFont="1" applyFill="1" applyBorder="1" applyAlignment="1">
      <alignment/>
    </xf>
    <xf numFmtId="165" fontId="3" fillId="33" borderId="17" xfId="0" applyNumberFormat="1" applyFont="1" applyFill="1" applyBorder="1" applyAlignment="1">
      <alignment horizontal="left"/>
    </xf>
    <xf numFmtId="165" fontId="3" fillId="39" borderId="19" xfId="0" applyNumberFormat="1" applyFont="1" applyFill="1" applyBorder="1" applyAlignment="1">
      <alignment horizontal="left" indent="45"/>
    </xf>
    <xf numFmtId="165" fontId="9" fillId="37" borderId="10" xfId="0" applyNumberFormat="1" applyFont="1" applyFill="1" applyBorder="1" applyAlignment="1" applyProtection="1">
      <alignment horizontal="center" wrapText="1"/>
      <protection locked="0"/>
    </xf>
    <xf numFmtId="8" fontId="9" fillId="35" borderId="19" xfId="44" applyNumberFormat="1" applyFont="1" applyFill="1" applyBorder="1" applyAlignment="1">
      <alignment/>
    </xf>
    <xf numFmtId="8" fontId="9" fillId="35" borderId="20" xfId="44" applyNumberFormat="1" applyFont="1" applyFill="1" applyBorder="1" applyAlignment="1">
      <alignment/>
    </xf>
    <xf numFmtId="8" fontId="9" fillId="35" borderId="21" xfId="44" applyNumberFormat="1" applyFont="1" applyFill="1" applyBorder="1" applyAlignment="1">
      <alignment/>
    </xf>
    <xf numFmtId="165" fontId="9" fillId="40" borderId="12" xfId="0" applyNumberFormat="1" applyFont="1" applyFill="1" applyBorder="1" applyAlignment="1">
      <alignment horizontal="right"/>
    </xf>
    <xf numFmtId="44" fontId="9" fillId="36" borderId="15" xfId="44" applyFont="1" applyFill="1" applyBorder="1" applyAlignment="1">
      <alignment/>
    </xf>
    <xf numFmtId="165" fontId="3" fillId="40" borderId="11" xfId="0" applyNumberFormat="1" applyFont="1" applyFill="1" applyBorder="1" applyAlignment="1" applyProtection="1">
      <alignment horizontal="right"/>
      <protection locked="0"/>
    </xf>
    <xf numFmtId="173" fontId="9" fillId="0" borderId="0" xfId="0" applyNumberFormat="1" applyFont="1" applyBorder="1" applyAlignment="1" applyProtection="1">
      <alignment/>
      <protection locked="0"/>
    </xf>
    <xf numFmtId="44" fontId="3" fillId="36" borderId="0" xfId="44" applyFont="1" applyFill="1" applyBorder="1" applyAlignment="1" applyProtection="1">
      <alignment/>
      <protection locked="0"/>
    </xf>
    <xf numFmtId="165" fontId="3" fillId="36" borderId="0" xfId="0" applyNumberFormat="1" applyFont="1" applyFill="1" applyBorder="1" applyAlignment="1" applyProtection="1">
      <alignment/>
      <protection locked="0"/>
    </xf>
    <xf numFmtId="165" fontId="3" fillId="36" borderId="26" xfId="0" applyNumberFormat="1" applyFont="1" applyFill="1" applyBorder="1" applyAlignment="1" applyProtection="1">
      <alignment/>
      <protection locked="0"/>
    </xf>
    <xf numFmtId="173" fontId="9" fillId="36" borderId="11" xfId="0" applyNumberFormat="1" applyFont="1" applyFill="1" applyBorder="1" applyAlignment="1" applyProtection="1">
      <alignment/>
      <protection locked="0"/>
    </xf>
    <xf numFmtId="165" fontId="3" fillId="36" borderId="23" xfId="0" applyNumberFormat="1" applyFont="1" applyFill="1" applyBorder="1" applyAlignment="1" applyProtection="1">
      <alignment/>
      <protection locked="0"/>
    </xf>
    <xf numFmtId="165" fontId="9" fillId="40" borderId="11" xfId="0" applyNumberFormat="1" applyFont="1" applyFill="1" applyBorder="1" applyAlignment="1" applyProtection="1">
      <alignment horizontal="right"/>
      <protection locked="0"/>
    </xf>
    <xf numFmtId="167" fontId="9" fillId="33" borderId="18" xfId="44" applyNumberFormat="1" applyFont="1" applyFill="1" applyBorder="1" applyAlignment="1" applyProtection="1">
      <alignment/>
      <protection locked="0"/>
    </xf>
    <xf numFmtId="167" fontId="9" fillId="33" borderId="29" xfId="44" applyNumberFormat="1" applyFont="1" applyFill="1" applyBorder="1" applyAlignment="1" applyProtection="1">
      <alignment/>
      <protection locked="0"/>
    </xf>
    <xf numFmtId="167" fontId="9" fillId="33" borderId="40" xfId="44" applyNumberFormat="1" applyFont="1" applyFill="1" applyBorder="1" applyAlignment="1" applyProtection="1">
      <alignment/>
      <protection locked="0"/>
    </xf>
    <xf numFmtId="167" fontId="9" fillId="33" borderId="41" xfId="44" applyNumberFormat="1" applyFont="1" applyFill="1" applyBorder="1" applyAlignment="1" applyProtection="1">
      <alignment/>
      <protection locked="0"/>
    </xf>
    <xf numFmtId="165" fontId="9" fillId="40" borderId="11" xfId="0" applyNumberFormat="1" applyFont="1" applyFill="1" applyBorder="1" applyAlignment="1">
      <alignment/>
    </xf>
    <xf numFmtId="165" fontId="3" fillId="40" borderId="11" xfId="0" applyNumberFormat="1" applyFont="1" applyFill="1" applyBorder="1" applyAlignment="1">
      <alignment/>
    </xf>
    <xf numFmtId="165" fontId="9" fillId="40" borderId="11" xfId="0" applyNumberFormat="1" applyFont="1" applyFill="1" applyBorder="1" applyAlignment="1">
      <alignment horizontal="right"/>
    </xf>
    <xf numFmtId="44" fontId="9" fillId="35" borderId="18" xfId="44" applyFont="1" applyFill="1" applyBorder="1" applyAlignment="1">
      <alignment/>
    </xf>
    <xf numFmtId="44" fontId="9" fillId="35" borderId="29" xfId="44" applyFont="1" applyFill="1" applyBorder="1" applyAlignment="1">
      <alignment/>
    </xf>
    <xf numFmtId="44" fontId="9" fillId="35" borderId="40" xfId="44" applyFont="1" applyFill="1" applyBorder="1" applyAlignment="1">
      <alignment/>
    </xf>
    <xf numFmtId="44" fontId="9" fillId="35" borderId="41" xfId="44" applyFont="1" applyFill="1" applyBorder="1" applyAlignment="1">
      <alignment/>
    </xf>
    <xf numFmtId="44" fontId="9" fillId="35" borderId="0" xfId="44" applyFont="1" applyFill="1" applyBorder="1" applyAlignment="1">
      <alignment/>
    </xf>
    <xf numFmtId="44" fontId="9" fillId="35" borderId="11" xfId="44" applyFont="1" applyFill="1" applyBorder="1" applyAlignment="1">
      <alignment/>
    </xf>
    <xf numFmtId="44" fontId="9" fillId="35" borderId="23" xfId="44" applyFont="1" applyFill="1" applyBorder="1" applyAlignment="1">
      <alignment/>
    </xf>
    <xf numFmtId="165" fontId="3" fillId="40" borderId="11" xfId="0" applyNumberFormat="1" applyFont="1" applyFill="1" applyBorder="1" applyAlignment="1">
      <alignment horizontal="right"/>
    </xf>
    <xf numFmtId="165" fontId="9" fillId="40" borderId="24" xfId="0" applyNumberFormat="1" applyFont="1" applyFill="1" applyBorder="1" applyAlignment="1">
      <alignment/>
    </xf>
    <xf numFmtId="165" fontId="3" fillId="39" borderId="19" xfId="0" applyNumberFormat="1" applyFont="1" applyFill="1" applyBorder="1" applyAlignment="1">
      <alignment horizontal="left" indent="47"/>
    </xf>
    <xf numFmtId="165" fontId="9" fillId="37" borderId="16" xfId="0" applyNumberFormat="1" applyFont="1" applyFill="1" applyBorder="1" applyAlignment="1">
      <alignment horizontal="right"/>
    </xf>
    <xf numFmtId="8" fontId="9" fillId="35" borderId="0" xfId="44" applyNumberFormat="1" applyFont="1" applyFill="1" applyBorder="1" applyAlignment="1" applyProtection="1">
      <alignment/>
      <protection/>
    </xf>
    <xf numFmtId="165" fontId="9" fillId="36" borderId="11" xfId="0" applyNumberFormat="1" applyFont="1" applyFill="1" applyBorder="1" applyAlignment="1" applyProtection="1">
      <alignment/>
      <protection/>
    </xf>
    <xf numFmtId="8" fontId="9" fillId="35" borderId="19" xfId="44" applyNumberFormat="1" applyFont="1" applyFill="1" applyBorder="1" applyAlignment="1" applyProtection="1">
      <alignment/>
      <protection/>
    </xf>
    <xf numFmtId="8" fontId="9" fillId="35" borderId="20" xfId="44" applyNumberFormat="1" applyFont="1" applyFill="1" applyBorder="1" applyAlignment="1" applyProtection="1">
      <alignment/>
      <protection/>
    </xf>
    <xf numFmtId="8" fontId="9" fillId="35" borderId="21" xfId="44" applyNumberFormat="1" applyFont="1" applyFill="1" applyBorder="1" applyAlignment="1" applyProtection="1">
      <alignment/>
      <protection/>
    </xf>
    <xf numFmtId="165" fontId="9" fillId="41" borderId="12" xfId="0" applyNumberFormat="1" applyFont="1" applyFill="1" applyBorder="1" applyAlignment="1" applyProtection="1">
      <alignment/>
      <protection/>
    </xf>
    <xf numFmtId="165" fontId="9" fillId="36" borderId="15" xfId="0" applyNumberFormat="1" applyFont="1" applyFill="1" applyBorder="1" applyAlignment="1" applyProtection="1">
      <alignment/>
      <protection/>
    </xf>
    <xf numFmtId="165" fontId="9" fillId="36" borderId="0" xfId="0" applyNumberFormat="1" applyFont="1" applyFill="1" applyBorder="1" applyAlignment="1" applyProtection="1">
      <alignment/>
      <protection/>
    </xf>
    <xf numFmtId="165" fontId="9" fillId="36" borderId="23" xfId="0" applyNumberFormat="1" applyFont="1" applyFill="1" applyBorder="1" applyAlignment="1" applyProtection="1">
      <alignment/>
      <protection/>
    </xf>
    <xf numFmtId="165" fontId="3" fillId="41" borderId="11" xfId="0" applyNumberFormat="1" applyFont="1" applyFill="1" applyBorder="1" applyAlignment="1" applyProtection="1">
      <alignment horizontal="right"/>
      <protection/>
    </xf>
    <xf numFmtId="173" fontId="9" fillId="0" borderId="0" xfId="0" applyNumberFormat="1" applyFont="1" applyBorder="1" applyAlignment="1" applyProtection="1">
      <alignment/>
      <protection/>
    </xf>
    <xf numFmtId="44" fontId="3" fillId="36" borderId="0" xfId="44" applyFont="1" applyFill="1" applyBorder="1" applyAlignment="1" applyProtection="1">
      <alignment/>
      <protection/>
    </xf>
    <xf numFmtId="165" fontId="3" fillId="36" borderId="0" xfId="0" applyNumberFormat="1" applyFont="1" applyFill="1" applyBorder="1" applyAlignment="1" applyProtection="1">
      <alignment/>
      <protection/>
    </xf>
    <xf numFmtId="173" fontId="9" fillId="36" borderId="11" xfId="0" applyNumberFormat="1" applyFont="1" applyFill="1" applyBorder="1" applyAlignment="1" applyProtection="1">
      <alignment/>
      <protection/>
    </xf>
    <xf numFmtId="165" fontId="3" fillId="36" borderId="23" xfId="0" applyNumberFormat="1" applyFont="1" applyFill="1" applyBorder="1" applyAlignment="1" applyProtection="1">
      <alignment/>
      <protection/>
    </xf>
    <xf numFmtId="165" fontId="9" fillId="41" borderId="11" xfId="0" applyNumberFormat="1" applyFont="1" applyFill="1" applyBorder="1" applyAlignment="1">
      <alignment horizontal="right"/>
    </xf>
    <xf numFmtId="44" fontId="9" fillId="33" borderId="18" xfId="44" applyFont="1" applyFill="1" applyBorder="1" applyAlignment="1" applyProtection="1">
      <alignment/>
      <protection locked="0"/>
    </xf>
    <xf numFmtId="44" fontId="9" fillId="33" borderId="40" xfId="44" applyFont="1" applyFill="1" applyBorder="1" applyAlignment="1" applyProtection="1">
      <alignment/>
      <protection locked="0"/>
    </xf>
    <xf numFmtId="165" fontId="9" fillId="33" borderId="40" xfId="0" applyNumberFormat="1" applyFont="1" applyFill="1" applyBorder="1" applyAlignment="1" applyProtection="1">
      <alignment/>
      <protection locked="0"/>
    </xf>
    <xf numFmtId="0" fontId="9" fillId="33" borderId="18" xfId="0" applyFont="1" applyFill="1" applyBorder="1" applyAlignment="1" applyProtection="1">
      <alignment/>
      <protection locked="0"/>
    </xf>
    <xf numFmtId="0" fontId="9" fillId="33" borderId="40" xfId="0" applyFont="1" applyFill="1" applyBorder="1" applyAlignment="1" applyProtection="1">
      <alignment/>
      <protection locked="0"/>
    </xf>
    <xf numFmtId="165" fontId="9" fillId="41" borderId="11" xfId="0" applyNumberFormat="1" applyFont="1" applyFill="1" applyBorder="1" applyAlignment="1" applyProtection="1">
      <alignment/>
      <protection/>
    </xf>
    <xf numFmtId="165" fontId="3" fillId="41" borderId="11" xfId="0" applyNumberFormat="1" applyFont="1" applyFill="1" applyBorder="1" applyAlignment="1" applyProtection="1">
      <alignment/>
      <protection/>
    </xf>
    <xf numFmtId="165" fontId="9" fillId="41" borderId="11" xfId="0" applyNumberFormat="1" applyFont="1" applyFill="1" applyBorder="1" applyAlignment="1" applyProtection="1">
      <alignment horizontal="right"/>
      <protection/>
    </xf>
    <xf numFmtId="44" fontId="9" fillId="35" borderId="18" xfId="44" applyFont="1" applyFill="1" applyBorder="1" applyAlignment="1" applyProtection="1">
      <alignment/>
      <protection/>
    </xf>
    <xf numFmtId="44" fontId="9" fillId="35" borderId="29" xfId="44" applyFont="1" applyFill="1" applyBorder="1" applyAlignment="1" applyProtection="1">
      <alignment/>
      <protection/>
    </xf>
    <xf numFmtId="44" fontId="9" fillId="35" borderId="40" xfId="44" applyFont="1" applyFill="1" applyBorder="1" applyAlignment="1" applyProtection="1">
      <alignment/>
      <protection/>
    </xf>
    <xf numFmtId="44" fontId="9" fillId="35" borderId="41" xfId="44" applyFont="1" applyFill="1" applyBorder="1" applyAlignment="1" applyProtection="1">
      <alignment/>
      <protection/>
    </xf>
    <xf numFmtId="165" fontId="9" fillId="0" borderId="11" xfId="0" applyNumberFormat="1" applyFont="1" applyBorder="1" applyAlignment="1" applyProtection="1">
      <alignment/>
      <protection/>
    </xf>
    <xf numFmtId="165" fontId="9" fillId="0" borderId="0" xfId="0" applyNumberFormat="1" applyFont="1" applyBorder="1" applyAlignment="1" applyProtection="1">
      <alignment/>
      <protection/>
    </xf>
    <xf numFmtId="165" fontId="9" fillId="0" borderId="23" xfId="0" applyNumberFormat="1" applyFont="1" applyBorder="1" applyAlignment="1" applyProtection="1">
      <alignment/>
      <protection/>
    </xf>
    <xf numFmtId="165" fontId="9" fillId="41" borderId="16" xfId="0" applyNumberFormat="1" applyFont="1" applyFill="1" applyBorder="1" applyAlignment="1" applyProtection="1">
      <alignment/>
      <protection/>
    </xf>
    <xf numFmtId="165" fontId="9" fillId="36" borderId="0" xfId="0" applyNumberFormat="1" applyFont="1" applyFill="1" applyBorder="1" applyAlignment="1" applyProtection="1">
      <alignment/>
      <protection/>
    </xf>
    <xf numFmtId="44" fontId="9" fillId="34" borderId="10" xfId="44" applyFont="1" applyFill="1" applyBorder="1" applyAlignment="1" applyProtection="1">
      <alignment/>
      <protection/>
    </xf>
    <xf numFmtId="44" fontId="9" fillId="36" borderId="0" xfId="44" applyFont="1" applyFill="1" applyBorder="1" applyAlignment="1" applyProtection="1">
      <alignment/>
      <protection/>
    </xf>
    <xf numFmtId="44" fontId="9" fillId="34" borderId="26" xfId="44" applyFont="1" applyFill="1" applyBorder="1" applyAlignment="1" applyProtection="1">
      <alignment/>
      <protection/>
    </xf>
    <xf numFmtId="44" fontId="9" fillId="34" borderId="27" xfId="44" applyFont="1" applyFill="1" applyBorder="1" applyAlignment="1" applyProtection="1">
      <alignment/>
      <protection/>
    </xf>
    <xf numFmtId="165" fontId="9" fillId="41" borderId="24" xfId="0" applyNumberFormat="1" applyFont="1" applyFill="1" applyBorder="1" applyAlignment="1" applyProtection="1">
      <alignment/>
      <protection/>
    </xf>
    <xf numFmtId="165" fontId="9" fillId="36" borderId="22" xfId="0" applyNumberFormat="1" applyFont="1" applyFill="1" applyBorder="1" applyAlignment="1" applyProtection="1">
      <alignment/>
      <protection/>
    </xf>
    <xf numFmtId="165" fontId="9" fillId="36" borderId="27" xfId="0" applyNumberFormat="1" applyFont="1" applyFill="1" applyBorder="1" applyAlignment="1" applyProtection="1">
      <alignment/>
      <protection/>
    </xf>
    <xf numFmtId="165" fontId="9" fillId="0" borderId="24" xfId="0" applyNumberFormat="1" applyFont="1" applyBorder="1" applyAlignment="1" applyProtection="1">
      <alignment/>
      <protection/>
    </xf>
    <xf numFmtId="165" fontId="9" fillId="0" borderId="22" xfId="0" applyNumberFormat="1" applyFont="1" applyBorder="1" applyAlignment="1" applyProtection="1">
      <alignment/>
      <protection/>
    </xf>
    <xf numFmtId="165" fontId="9" fillId="0" borderId="25" xfId="0" applyNumberFormat="1" applyFont="1" applyBorder="1" applyAlignment="1" applyProtection="1">
      <alignment/>
      <protection/>
    </xf>
    <xf numFmtId="165" fontId="9" fillId="37" borderId="16" xfId="0" applyNumberFormat="1" applyFont="1" applyFill="1" applyBorder="1" applyAlignment="1" applyProtection="1">
      <alignment horizontal="center"/>
      <protection/>
    </xf>
    <xf numFmtId="165" fontId="3" fillId="39" borderId="19" xfId="0" applyNumberFormat="1" applyFont="1" applyFill="1" applyBorder="1" applyAlignment="1" applyProtection="1">
      <alignment horizontal="left" indent="46"/>
      <protection/>
    </xf>
    <xf numFmtId="165" fontId="3" fillId="39" borderId="19" xfId="0" applyNumberFormat="1" applyFont="1" applyFill="1" applyBorder="1" applyAlignment="1" applyProtection="1">
      <alignment horizontal="left" indent="47"/>
      <protection/>
    </xf>
    <xf numFmtId="14" fontId="9" fillId="36" borderId="0" xfId="0" applyNumberFormat="1" applyFont="1" applyFill="1" applyAlignment="1">
      <alignment/>
    </xf>
    <xf numFmtId="0" fontId="25" fillId="37" borderId="21" xfId="0" applyFont="1" applyFill="1" applyBorder="1" applyAlignment="1">
      <alignment horizontal="left" indent="7"/>
    </xf>
    <xf numFmtId="0" fontId="25" fillId="37" borderId="19" xfId="0" applyFont="1" applyFill="1" applyBorder="1" applyAlignment="1">
      <alignment horizontal="center" wrapText="1"/>
    </xf>
    <xf numFmtId="0" fontId="25" fillId="37" borderId="21" xfId="0" applyFont="1" applyFill="1" applyBorder="1" applyAlignment="1">
      <alignment wrapText="1"/>
    </xf>
    <xf numFmtId="0" fontId="25" fillId="37" borderId="21" xfId="0" applyFont="1" applyFill="1" applyBorder="1" applyAlignment="1">
      <alignment horizontal="center" wrapText="1"/>
    </xf>
    <xf numFmtId="0" fontId="25" fillId="37" borderId="16" xfId="0" applyFont="1" applyFill="1" applyBorder="1" applyAlignment="1">
      <alignment horizontal="center" wrapText="1"/>
    </xf>
    <xf numFmtId="0" fontId="25" fillId="37" borderId="16" xfId="0" applyFont="1" applyFill="1" applyBorder="1" applyAlignment="1">
      <alignment wrapText="1"/>
    </xf>
    <xf numFmtId="0" fontId="9" fillId="36" borderId="13" xfId="0" applyFont="1" applyFill="1" applyBorder="1" applyAlignment="1">
      <alignment/>
    </xf>
    <xf numFmtId="0" fontId="25" fillId="36" borderId="11" xfId="0" applyFont="1" applyFill="1" applyBorder="1" applyAlignment="1">
      <alignment horizontal="center" wrapText="1"/>
    </xf>
    <xf numFmtId="0" fontId="25" fillId="35" borderId="0" xfId="0" applyFont="1" applyFill="1" applyBorder="1" applyAlignment="1">
      <alignment horizontal="center" wrapText="1"/>
    </xf>
    <xf numFmtId="0" fontId="25" fillId="36" borderId="0" xfId="0" applyFont="1" applyFill="1" applyBorder="1" applyAlignment="1">
      <alignment horizontal="center" wrapText="1"/>
    </xf>
    <xf numFmtId="0" fontId="25" fillId="36" borderId="0" xfId="0" applyFont="1" applyFill="1" applyBorder="1" applyAlignment="1">
      <alignment wrapText="1"/>
    </xf>
    <xf numFmtId="0" fontId="9" fillId="36" borderId="23" xfId="0" applyFont="1" applyFill="1" applyBorder="1" applyAlignment="1">
      <alignment/>
    </xf>
    <xf numFmtId="0" fontId="25" fillId="0" borderId="11" xfId="0" applyFont="1" applyFill="1" applyBorder="1" applyAlignment="1">
      <alignment horizontal="center" wrapText="1"/>
    </xf>
    <xf numFmtId="0" fontId="3" fillId="35" borderId="0" xfId="0" applyFont="1" applyFill="1" applyBorder="1" applyAlignment="1">
      <alignment horizontal="center"/>
    </xf>
    <xf numFmtId="0" fontId="3" fillId="0" borderId="0" xfId="0" applyFont="1" applyFill="1" applyBorder="1" applyAlignment="1">
      <alignment/>
    </xf>
    <xf numFmtId="0" fontId="25" fillId="0" borderId="0" xfId="0" applyFont="1" applyFill="1" applyBorder="1" applyAlignment="1">
      <alignment wrapText="1"/>
    </xf>
    <xf numFmtId="0" fontId="25" fillId="0" borderId="0" xfId="0" applyFont="1" applyFill="1" applyBorder="1" applyAlignment="1">
      <alignment horizontal="center" wrapText="1"/>
    </xf>
    <xf numFmtId="165" fontId="9" fillId="33" borderId="0" xfId="0" applyNumberFormat="1" applyFont="1" applyFill="1" applyBorder="1" applyAlignment="1" applyProtection="1">
      <alignment horizontal="right"/>
      <protection locked="0"/>
    </xf>
    <xf numFmtId="0" fontId="26" fillId="33" borderId="0" xfId="0" applyFont="1" applyFill="1" applyBorder="1" applyAlignment="1" applyProtection="1">
      <alignment wrapText="1"/>
      <protection locked="0"/>
    </xf>
    <xf numFmtId="9" fontId="9" fillId="35" borderId="0" xfId="59" applyFont="1" applyFill="1" applyBorder="1" applyAlignment="1">
      <alignment/>
    </xf>
    <xf numFmtId="44" fontId="26" fillId="33" borderId="0" xfId="44" applyFont="1" applyFill="1" applyBorder="1" applyAlignment="1" applyProtection="1">
      <alignment horizontal="center" wrapText="1"/>
      <protection locked="0"/>
    </xf>
    <xf numFmtId="44" fontId="26" fillId="35" borderId="0" xfId="44" applyFont="1" applyFill="1" applyBorder="1" applyAlignment="1">
      <alignment wrapText="1"/>
    </xf>
    <xf numFmtId="0" fontId="9" fillId="33" borderId="0" xfId="0" applyFont="1" applyFill="1" applyBorder="1" applyAlignment="1" applyProtection="1">
      <alignment horizontal="right"/>
      <protection locked="0"/>
    </xf>
    <xf numFmtId="0" fontId="3" fillId="35" borderId="0" xfId="0" applyFont="1" applyFill="1" applyBorder="1" applyAlignment="1">
      <alignment horizontal="right"/>
    </xf>
    <xf numFmtId="0" fontId="26" fillId="35" borderId="38" xfId="0" applyFont="1" applyFill="1" applyBorder="1" applyAlignment="1">
      <alignment wrapText="1"/>
    </xf>
    <xf numFmtId="9" fontId="25" fillId="35" borderId="38" xfId="59" applyFont="1" applyFill="1" applyBorder="1" applyAlignment="1">
      <alignment horizontal="right" wrapText="1"/>
    </xf>
    <xf numFmtId="44" fontId="25" fillId="35" borderId="38" xfId="44" applyFont="1" applyFill="1" applyBorder="1" applyAlignment="1">
      <alignment horizontal="center" wrapText="1"/>
    </xf>
    <xf numFmtId="44" fontId="25" fillId="35" borderId="38" xfId="44" applyFont="1" applyFill="1" applyBorder="1" applyAlignment="1">
      <alignment wrapText="1"/>
    </xf>
    <xf numFmtId="0" fontId="3" fillId="36" borderId="0" xfId="0" applyFont="1" applyFill="1" applyBorder="1" applyAlignment="1">
      <alignment horizontal="right"/>
    </xf>
    <xf numFmtId="0" fontId="26" fillId="36" borderId="0" xfId="0" applyFont="1" applyFill="1" applyBorder="1" applyAlignment="1">
      <alignment wrapText="1"/>
    </xf>
    <xf numFmtId="9" fontId="25" fillId="36" borderId="0" xfId="59" applyFont="1" applyFill="1" applyBorder="1" applyAlignment="1">
      <alignment horizontal="right" wrapText="1"/>
    </xf>
    <xf numFmtId="44" fontId="25" fillId="36" borderId="0" xfId="44" applyFont="1" applyFill="1" applyBorder="1" applyAlignment="1">
      <alignment horizontal="center" wrapText="1"/>
    </xf>
    <xf numFmtId="44" fontId="25" fillId="36" borderId="0" xfId="44" applyFont="1" applyFill="1" applyBorder="1" applyAlignment="1">
      <alignment wrapText="1"/>
    </xf>
    <xf numFmtId="0" fontId="26" fillId="0" borderId="0" xfId="0" applyFont="1" applyFill="1" applyBorder="1" applyAlignment="1">
      <alignment wrapText="1"/>
    </xf>
    <xf numFmtId="0" fontId="25" fillId="0" borderId="0" xfId="0" applyFont="1" applyFill="1" applyBorder="1" applyAlignment="1">
      <alignment horizontal="right" wrapText="1"/>
    </xf>
    <xf numFmtId="165" fontId="9" fillId="35" borderId="0" xfId="0" applyNumberFormat="1" applyFont="1" applyFill="1" applyBorder="1" applyAlignment="1">
      <alignment horizontal="right"/>
    </xf>
    <xf numFmtId="9" fontId="9" fillId="35" borderId="0" xfId="59" applyFont="1" applyFill="1" applyBorder="1" applyAlignment="1">
      <alignment horizontal="right"/>
    </xf>
    <xf numFmtId="0" fontId="25" fillId="35" borderId="38" xfId="0" applyFont="1" applyFill="1" applyBorder="1" applyAlignment="1">
      <alignment wrapText="1"/>
    </xf>
    <xf numFmtId="9" fontId="25" fillId="35" borderId="38" xfId="0" applyNumberFormat="1" applyFont="1" applyFill="1" applyBorder="1" applyAlignment="1">
      <alignment horizontal="right" wrapText="1"/>
    </xf>
    <xf numFmtId="9" fontId="25" fillId="36" borderId="0" xfId="0" applyNumberFormat="1" applyFont="1" applyFill="1" applyBorder="1" applyAlignment="1">
      <alignment horizontal="right" wrapText="1"/>
    </xf>
    <xf numFmtId="0" fontId="3" fillId="0" borderId="11" xfId="0" applyFont="1" applyFill="1" applyBorder="1" applyAlignment="1">
      <alignment/>
    </xf>
    <xf numFmtId="0" fontId="3" fillId="0" borderId="0" xfId="0" applyFont="1" applyFill="1" applyBorder="1" applyAlignment="1">
      <alignment horizontal="right"/>
    </xf>
    <xf numFmtId="0" fontId="3" fillId="0" borderId="23" xfId="0" applyFont="1" applyFill="1" applyBorder="1" applyAlignment="1">
      <alignment/>
    </xf>
    <xf numFmtId="0" fontId="9" fillId="0" borderId="11" xfId="0" applyFont="1" applyFill="1" applyBorder="1" applyAlignment="1">
      <alignment/>
    </xf>
    <xf numFmtId="0" fontId="3" fillId="35" borderId="38" xfId="0" applyFont="1" applyFill="1" applyBorder="1" applyAlignment="1">
      <alignment/>
    </xf>
    <xf numFmtId="9" fontId="3" fillId="35" borderId="38" xfId="59" applyFont="1" applyFill="1" applyBorder="1" applyAlignment="1">
      <alignment horizontal="right"/>
    </xf>
    <xf numFmtId="44" fontId="3" fillId="35" borderId="38" xfId="44" applyFont="1" applyFill="1" applyBorder="1" applyAlignment="1">
      <alignment/>
    </xf>
    <xf numFmtId="0" fontId="3" fillId="36" borderId="0" xfId="0" applyFont="1" applyFill="1" applyBorder="1" applyAlignment="1">
      <alignment/>
    </xf>
    <xf numFmtId="9" fontId="3" fillId="36" borderId="0" xfId="59" applyFont="1" applyFill="1" applyBorder="1" applyAlignment="1">
      <alignment horizontal="right"/>
    </xf>
    <xf numFmtId="44" fontId="3" fillId="36" borderId="0" xfId="44" applyFont="1" applyFill="1" applyBorder="1" applyAlignment="1">
      <alignment/>
    </xf>
    <xf numFmtId="9" fontId="3" fillId="0" borderId="0" xfId="59" applyFont="1" applyFill="1" applyBorder="1" applyAlignment="1">
      <alignment horizontal="right"/>
    </xf>
    <xf numFmtId="44" fontId="3" fillId="0" borderId="0" xfId="44" applyFont="1" applyFill="1" applyBorder="1" applyAlignment="1">
      <alignment/>
    </xf>
    <xf numFmtId="0" fontId="9" fillId="0" borderId="23" xfId="0" applyFont="1" applyFill="1" applyBorder="1" applyAlignment="1">
      <alignment/>
    </xf>
    <xf numFmtId="0" fontId="9" fillId="0" borderId="23" xfId="0" applyFont="1" applyBorder="1" applyAlignment="1">
      <alignment/>
    </xf>
    <xf numFmtId="0" fontId="9" fillId="0" borderId="11" xfId="0" applyFont="1" applyBorder="1" applyAlignment="1">
      <alignment/>
    </xf>
    <xf numFmtId="0" fontId="9" fillId="0" borderId="24" xfId="0" applyFont="1" applyBorder="1" applyAlignment="1">
      <alignment/>
    </xf>
    <xf numFmtId="0" fontId="9" fillId="0" borderId="22" xfId="0" applyFont="1" applyBorder="1" applyAlignment="1">
      <alignment/>
    </xf>
    <xf numFmtId="0" fontId="9" fillId="0" borderId="25" xfId="0" applyFont="1" applyBorder="1" applyAlignment="1">
      <alignment/>
    </xf>
    <xf numFmtId="0" fontId="25" fillId="37" borderId="19" xfId="0" applyFont="1" applyFill="1" applyBorder="1" applyAlignment="1">
      <alignment horizontal="left" indent="5"/>
    </xf>
    <xf numFmtId="0" fontId="4" fillId="35" borderId="0" xfId="0" applyFont="1" applyFill="1" applyBorder="1" applyAlignment="1">
      <alignment horizontal="center"/>
    </xf>
    <xf numFmtId="165" fontId="3" fillId="0" borderId="0" xfId="0" applyNumberFormat="1" applyFont="1" applyFill="1" applyBorder="1" applyAlignment="1" applyProtection="1">
      <alignment horizontal="center" wrapText="1"/>
      <protection/>
    </xf>
    <xf numFmtId="165" fontId="3" fillId="0" borderId="23" xfId="0" applyNumberFormat="1" applyFont="1" applyFill="1" applyBorder="1" applyAlignment="1" applyProtection="1">
      <alignment horizontal="center" wrapText="1"/>
      <protection/>
    </xf>
    <xf numFmtId="165" fontId="9" fillId="0" borderId="11" xfId="0" applyNumberFormat="1" applyFont="1" applyFill="1" applyBorder="1" applyAlignment="1" applyProtection="1">
      <alignment horizontal="right" wrapText="1"/>
      <protection/>
    </xf>
    <xf numFmtId="44" fontId="9" fillId="35" borderId="0" xfId="44" applyFont="1" applyFill="1" applyBorder="1" applyAlignment="1" applyProtection="1">
      <alignment/>
      <protection/>
    </xf>
    <xf numFmtId="44" fontId="9" fillId="33" borderId="11" xfId="0" applyNumberFormat="1" applyFont="1" applyFill="1" applyBorder="1" applyAlignment="1" applyProtection="1">
      <alignment/>
      <protection/>
    </xf>
    <xf numFmtId="44" fontId="9" fillId="33" borderId="23" xfId="0" applyNumberFormat="1" applyFont="1" applyFill="1" applyBorder="1" applyAlignment="1" applyProtection="1">
      <alignment/>
      <protection/>
    </xf>
    <xf numFmtId="165" fontId="9" fillId="0" borderId="17" xfId="0" applyNumberFormat="1" applyFont="1" applyBorder="1" applyAlignment="1" applyProtection="1">
      <alignment horizontal="right"/>
      <protection/>
    </xf>
    <xf numFmtId="44" fontId="9" fillId="0" borderId="0" xfId="44" applyFont="1" applyFill="1" applyBorder="1" applyAlignment="1" applyProtection="1">
      <alignment/>
      <protection/>
    </xf>
    <xf numFmtId="44" fontId="9" fillId="0" borderId="11" xfId="0" applyNumberFormat="1" applyFont="1" applyFill="1" applyBorder="1" applyAlignment="1" applyProtection="1">
      <alignment/>
      <protection/>
    </xf>
    <xf numFmtId="44" fontId="9" fillId="0" borderId="23" xfId="0" applyNumberFormat="1" applyFont="1" applyFill="1" applyBorder="1" applyAlignment="1" applyProtection="1">
      <alignment/>
      <protection/>
    </xf>
    <xf numFmtId="44" fontId="9" fillId="33" borderId="23" xfId="44" applyFont="1" applyFill="1" applyBorder="1" applyAlignment="1" applyProtection="1">
      <alignment/>
      <protection/>
    </xf>
    <xf numFmtId="0" fontId="9" fillId="0" borderId="42" xfId="0" applyFont="1" applyBorder="1" applyAlignment="1" applyProtection="1">
      <alignment/>
      <protection/>
    </xf>
    <xf numFmtId="0" fontId="9" fillId="0" borderId="22" xfId="0" applyFont="1" applyBorder="1" applyAlignment="1" applyProtection="1">
      <alignment/>
      <protection/>
    </xf>
    <xf numFmtId="0" fontId="9" fillId="36" borderId="24" xfId="0" applyFont="1" applyFill="1" applyBorder="1" applyAlignment="1" applyProtection="1">
      <alignment/>
      <protection/>
    </xf>
    <xf numFmtId="0" fontId="9" fillId="36" borderId="25" xfId="0" applyFont="1" applyFill="1" applyBorder="1" applyAlignment="1" applyProtection="1">
      <alignment/>
      <protection/>
    </xf>
    <xf numFmtId="165" fontId="3" fillId="37" borderId="19" xfId="0" applyNumberFormat="1" applyFont="1" applyFill="1" applyBorder="1" applyAlignment="1" applyProtection="1">
      <alignment horizontal="center" wrapText="1"/>
      <protection/>
    </xf>
    <xf numFmtId="165" fontId="3" fillId="0" borderId="15" xfId="0" applyNumberFormat="1" applyFont="1" applyFill="1" applyBorder="1" applyAlignment="1" applyProtection="1">
      <alignment horizontal="center" wrapText="1"/>
      <protection/>
    </xf>
    <xf numFmtId="165" fontId="3" fillId="0" borderId="13" xfId="0" applyNumberFormat="1" applyFont="1" applyFill="1" applyBorder="1" applyAlignment="1" applyProtection="1">
      <alignment horizontal="center" wrapText="1"/>
      <protection/>
    </xf>
    <xf numFmtId="0" fontId="9" fillId="36" borderId="11" xfId="0" applyFont="1" applyFill="1" applyBorder="1" applyAlignment="1" applyProtection="1">
      <alignment horizontal="right"/>
      <protection/>
    </xf>
    <xf numFmtId="44" fontId="9" fillId="35" borderId="0" xfId="0" applyNumberFormat="1" applyFont="1" applyFill="1" applyBorder="1" applyAlignment="1" applyProtection="1">
      <alignment/>
      <protection/>
    </xf>
    <xf numFmtId="0" fontId="9" fillId="36" borderId="0" xfId="0" applyFont="1" applyFill="1" applyBorder="1" applyAlignment="1" applyProtection="1">
      <alignment horizontal="right"/>
      <protection/>
    </xf>
    <xf numFmtId="44" fontId="9" fillId="0" borderId="0" xfId="0" applyNumberFormat="1" applyFont="1" applyFill="1" applyBorder="1" applyAlignment="1" applyProtection="1">
      <alignment/>
      <protection/>
    </xf>
    <xf numFmtId="0" fontId="9" fillId="0" borderId="23" xfId="0" applyNumberFormat="1" applyFont="1" applyFill="1" applyBorder="1" applyAlignment="1" applyProtection="1">
      <alignment/>
      <protection/>
    </xf>
    <xf numFmtId="0" fontId="9" fillId="36" borderId="22" xfId="0" applyFont="1" applyFill="1" applyBorder="1" applyAlignment="1" applyProtection="1">
      <alignment/>
      <protection/>
    </xf>
    <xf numFmtId="0" fontId="9" fillId="33" borderId="23" xfId="0" applyNumberFormat="1" applyFont="1" applyFill="1" applyBorder="1" applyAlignment="1" applyProtection="1">
      <alignment/>
      <protection/>
    </xf>
    <xf numFmtId="0" fontId="3" fillId="33" borderId="19" xfId="0" applyFont="1" applyFill="1" applyBorder="1" applyAlignment="1" applyProtection="1">
      <alignment horizontal="left" indent="6"/>
      <protection/>
    </xf>
    <xf numFmtId="169" fontId="9" fillId="36" borderId="0" xfId="0" applyNumberFormat="1" applyFont="1" applyFill="1" applyAlignment="1" applyProtection="1">
      <alignment horizontal="left"/>
      <protection/>
    </xf>
    <xf numFmtId="0" fontId="3" fillId="37" borderId="10" xfId="0" applyFont="1" applyFill="1" applyBorder="1" applyAlignment="1" applyProtection="1">
      <alignment horizontal="left" indent="6"/>
      <protection/>
    </xf>
    <xf numFmtId="0" fontId="9" fillId="37" borderId="21" xfId="0" applyFont="1" applyFill="1" applyBorder="1" applyAlignment="1" applyProtection="1">
      <alignment horizontal="center"/>
      <protection/>
    </xf>
    <xf numFmtId="0" fontId="9" fillId="37" borderId="16" xfId="0" applyFont="1" applyFill="1" applyBorder="1" applyAlignment="1" applyProtection="1">
      <alignment horizontal="center"/>
      <protection/>
    </xf>
    <xf numFmtId="0" fontId="9" fillId="37" borderId="16" xfId="0" applyFont="1" applyFill="1" applyBorder="1" applyAlignment="1" applyProtection="1">
      <alignment horizontal="center" wrapText="1"/>
      <protection/>
    </xf>
    <xf numFmtId="0" fontId="9" fillId="36" borderId="23"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9" fillId="36" borderId="0" xfId="0" applyFont="1" applyFill="1" applyBorder="1" applyAlignment="1" applyProtection="1">
      <alignment horizontal="center"/>
      <protection/>
    </xf>
    <xf numFmtId="0" fontId="9" fillId="36" borderId="0" xfId="0" applyFont="1" applyFill="1" applyBorder="1" applyAlignment="1" applyProtection="1">
      <alignment horizontal="center" wrapText="1"/>
      <protection/>
    </xf>
    <xf numFmtId="0" fontId="3"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9" fillId="36" borderId="0" xfId="0" applyFont="1" applyFill="1" applyBorder="1" applyAlignment="1" applyProtection="1">
      <alignment/>
      <protection/>
    </xf>
    <xf numFmtId="0" fontId="9" fillId="0" borderId="11" xfId="0" applyFont="1" applyFill="1" applyBorder="1" applyAlignment="1" applyProtection="1">
      <alignment horizontal="right"/>
      <protection/>
    </xf>
    <xf numFmtId="1" fontId="9" fillId="35" borderId="43" xfId="0" applyNumberFormat="1" applyFont="1" applyFill="1" applyBorder="1" applyAlignment="1" applyProtection="1">
      <alignment/>
      <protection/>
    </xf>
    <xf numFmtId="174" fontId="9" fillId="35" borderId="37" xfId="0" applyNumberFormat="1" applyFont="1" applyFill="1" applyBorder="1" applyAlignment="1" applyProtection="1">
      <alignment/>
      <protection/>
    </xf>
    <xf numFmtId="44" fontId="9" fillId="33" borderId="43" xfId="0" applyNumberFormat="1" applyFont="1" applyFill="1" applyBorder="1" applyAlignment="1" applyProtection="1">
      <alignment/>
      <protection/>
    </xf>
    <xf numFmtId="9" fontId="9" fillId="33" borderId="44" xfId="59" applyFont="1" applyFill="1" applyBorder="1" applyAlignment="1" applyProtection="1">
      <alignment/>
      <protection/>
    </xf>
    <xf numFmtId="44" fontId="9" fillId="33" borderId="31" xfId="44" applyFont="1" applyFill="1" applyBorder="1" applyAlignment="1" applyProtection="1">
      <alignment/>
      <protection/>
    </xf>
    <xf numFmtId="10" fontId="9" fillId="33" borderId="43" xfId="59" applyNumberFormat="1" applyFont="1" applyFill="1" applyBorder="1" applyAlignment="1" applyProtection="1">
      <alignment/>
      <protection/>
    </xf>
    <xf numFmtId="175" fontId="9" fillId="36" borderId="23" xfId="44" applyNumberFormat="1" applyFont="1" applyFill="1" applyBorder="1" applyAlignment="1" applyProtection="1">
      <alignment/>
      <protection/>
    </xf>
    <xf numFmtId="1" fontId="9" fillId="35" borderId="36" xfId="0" applyNumberFormat="1" applyFont="1" applyFill="1" applyBorder="1" applyAlignment="1" applyProtection="1">
      <alignment/>
      <protection/>
    </xf>
    <xf numFmtId="174" fontId="9" fillId="35" borderId="31" xfId="0" applyNumberFormat="1" applyFont="1" applyFill="1" applyBorder="1" applyAlignment="1" applyProtection="1">
      <alignment/>
      <protection/>
    </xf>
    <xf numFmtId="44" fontId="9" fillId="33" borderId="36" xfId="0" applyNumberFormat="1" applyFont="1" applyFill="1" applyBorder="1" applyAlignment="1" applyProtection="1">
      <alignment/>
      <protection/>
    </xf>
    <xf numFmtId="9" fontId="9" fillId="33" borderId="28" xfId="59" applyFont="1" applyFill="1" applyBorder="1" applyAlignment="1" applyProtection="1">
      <alignment/>
      <protection/>
    </xf>
    <xf numFmtId="10" fontId="9" fillId="33" borderId="36" xfId="59" applyNumberFormat="1" applyFont="1" applyFill="1" applyBorder="1" applyAlignment="1" applyProtection="1">
      <alignment/>
      <protection/>
    </xf>
    <xf numFmtId="1" fontId="9" fillId="35" borderId="45" xfId="0" applyNumberFormat="1" applyFont="1" applyFill="1" applyBorder="1" applyAlignment="1" applyProtection="1">
      <alignment/>
      <protection/>
    </xf>
    <xf numFmtId="174" fontId="9" fillId="35" borderId="32" xfId="0" applyNumberFormat="1" applyFont="1" applyFill="1" applyBorder="1" applyAlignment="1" applyProtection="1">
      <alignment/>
      <protection/>
    </xf>
    <xf numFmtId="44" fontId="9" fillId="33" borderId="45" xfId="0" applyNumberFormat="1" applyFont="1" applyFill="1" applyBorder="1" applyAlignment="1" applyProtection="1">
      <alignment/>
      <protection/>
    </xf>
    <xf numFmtId="9" fontId="9" fillId="33" borderId="34" xfId="59" applyFont="1" applyFill="1" applyBorder="1" applyAlignment="1" applyProtection="1">
      <alignment/>
      <protection/>
    </xf>
    <xf numFmtId="10" fontId="9" fillId="33" borderId="45" xfId="59" applyNumberFormat="1" applyFont="1" applyFill="1" applyBorder="1" applyAlignment="1" applyProtection="1">
      <alignment/>
      <protection/>
    </xf>
    <xf numFmtId="0" fontId="3" fillId="0" borderId="11" xfId="0" applyFont="1" applyFill="1" applyBorder="1" applyAlignment="1" applyProtection="1">
      <alignment horizontal="right"/>
      <protection/>
    </xf>
    <xf numFmtId="1" fontId="3" fillId="35" borderId="37" xfId="0" applyNumberFormat="1" applyFont="1" applyFill="1" applyBorder="1" applyAlignment="1" applyProtection="1">
      <alignment/>
      <protection/>
    </xf>
    <xf numFmtId="174" fontId="3" fillId="35" borderId="37" xfId="0" applyNumberFormat="1" applyFont="1" applyFill="1" applyBorder="1" applyAlignment="1" applyProtection="1">
      <alignment/>
      <protection/>
    </xf>
    <xf numFmtId="44" fontId="3" fillId="33" borderId="31" xfId="0" applyNumberFormat="1" applyFont="1" applyFill="1" applyBorder="1" applyAlignment="1" applyProtection="1">
      <alignment/>
      <protection/>
    </xf>
    <xf numFmtId="9" fontId="3" fillId="33" borderId="37" xfId="59" applyFont="1" applyFill="1" applyBorder="1" applyAlignment="1" applyProtection="1">
      <alignment/>
      <protection/>
    </xf>
    <xf numFmtId="44" fontId="3" fillId="33" borderId="37" xfId="0" applyNumberFormat="1" applyFont="1" applyFill="1" applyBorder="1" applyAlignment="1" applyProtection="1">
      <alignment/>
      <protection/>
    </xf>
    <xf numFmtId="1" fontId="3" fillId="35" borderId="31" xfId="0" applyNumberFormat="1" applyFont="1" applyFill="1" applyBorder="1" applyAlignment="1" applyProtection="1">
      <alignment/>
      <protection/>
    </xf>
    <xf numFmtId="174" fontId="3" fillId="35" borderId="31" xfId="0" applyNumberFormat="1" applyFont="1" applyFill="1" applyBorder="1" applyAlignment="1" applyProtection="1">
      <alignment/>
      <protection/>
    </xf>
    <xf numFmtId="9" fontId="3" fillId="33" borderId="31" xfId="59" applyFont="1" applyFill="1" applyBorder="1" applyAlignment="1" applyProtection="1">
      <alignment/>
      <protection/>
    </xf>
    <xf numFmtId="44" fontId="3" fillId="33" borderId="36" xfId="44" applyFont="1" applyFill="1" applyBorder="1" applyAlignment="1" applyProtection="1">
      <alignment/>
      <protection/>
    </xf>
    <xf numFmtId="44" fontId="9" fillId="33" borderId="36" xfId="44" applyFont="1" applyFill="1" applyBorder="1" applyAlignment="1" applyProtection="1">
      <alignment/>
      <protection/>
    </xf>
    <xf numFmtId="1" fontId="9" fillId="35" borderId="31" xfId="0" applyNumberFormat="1" applyFont="1" applyFill="1" applyBorder="1" applyAlignment="1" applyProtection="1">
      <alignment/>
      <protection/>
    </xf>
    <xf numFmtId="44" fontId="9" fillId="33" borderId="31" xfId="0" applyNumberFormat="1" applyFont="1" applyFill="1" applyBorder="1" applyAlignment="1" applyProtection="1">
      <alignment/>
      <protection/>
    </xf>
    <xf numFmtId="9" fontId="9" fillId="33" borderId="31" xfId="59" applyFont="1" applyFill="1" applyBorder="1" applyAlignment="1" applyProtection="1">
      <alignment/>
      <protection/>
    </xf>
    <xf numFmtId="10" fontId="9" fillId="33" borderId="43" xfId="44" applyNumberFormat="1" applyFont="1" applyFill="1" applyBorder="1" applyAlignment="1" applyProtection="1">
      <alignment/>
      <protection/>
    </xf>
    <xf numFmtId="10" fontId="9" fillId="33" borderId="36" xfId="44" applyNumberFormat="1" applyFont="1" applyFill="1" applyBorder="1" applyAlignment="1" applyProtection="1">
      <alignment/>
      <protection/>
    </xf>
    <xf numFmtId="165" fontId="3" fillId="0" borderId="11" xfId="0" applyNumberFormat="1" applyFont="1" applyBorder="1" applyAlignment="1" applyProtection="1">
      <alignment horizontal="center"/>
      <protection/>
    </xf>
    <xf numFmtId="44" fontId="9" fillId="33" borderId="36" xfId="44" applyFont="1" applyFill="1" applyBorder="1" applyAlignment="1" applyProtection="1">
      <alignment/>
      <protection/>
    </xf>
    <xf numFmtId="165" fontId="9" fillId="0" borderId="11" xfId="0" applyNumberFormat="1" applyFont="1" applyBorder="1" applyAlignment="1" applyProtection="1">
      <alignment horizontal="right"/>
      <protection/>
    </xf>
    <xf numFmtId="165" fontId="3" fillId="0" borderId="11" xfId="0" applyNumberFormat="1" applyFont="1" applyBorder="1" applyAlignment="1" applyProtection="1">
      <alignment horizontal="right"/>
      <protection/>
    </xf>
    <xf numFmtId="10" fontId="3" fillId="33" borderId="43" xfId="44" applyNumberFormat="1" applyFont="1" applyFill="1" applyBorder="1" applyAlignment="1" applyProtection="1">
      <alignment/>
      <protection/>
    </xf>
    <xf numFmtId="175" fontId="3" fillId="36" borderId="23" xfId="44" applyNumberFormat="1" applyFont="1" applyFill="1" applyBorder="1" applyAlignment="1" applyProtection="1">
      <alignment/>
      <protection/>
    </xf>
    <xf numFmtId="44" fontId="3" fillId="33" borderId="43" xfId="44" applyFont="1" applyFill="1" applyBorder="1" applyAlignment="1" applyProtection="1">
      <alignment/>
      <protection/>
    </xf>
    <xf numFmtId="0" fontId="3" fillId="0" borderId="46" xfId="0" applyFont="1" applyBorder="1" applyAlignment="1" applyProtection="1">
      <alignment horizontal="right"/>
      <protection/>
    </xf>
    <xf numFmtId="1" fontId="3" fillId="35" borderId="47" xfId="0" applyNumberFormat="1" applyFont="1" applyFill="1" applyBorder="1" applyAlignment="1" applyProtection="1">
      <alignment/>
      <protection/>
    </xf>
    <xf numFmtId="44" fontId="3" fillId="35" borderId="47" xfId="44" applyFont="1" applyFill="1" applyBorder="1" applyAlignment="1" applyProtection="1">
      <alignment/>
      <protection/>
    </xf>
    <xf numFmtId="44" fontId="3" fillId="33" borderId="47" xfId="44" applyFont="1" applyFill="1" applyBorder="1" applyAlignment="1" applyProtection="1">
      <alignment/>
      <protection/>
    </xf>
    <xf numFmtId="44" fontId="9" fillId="33" borderId="45" xfId="44" applyFont="1" applyFill="1" applyBorder="1" applyAlignment="1" applyProtection="1">
      <alignment/>
      <protection/>
    </xf>
    <xf numFmtId="44" fontId="9" fillId="36" borderId="23" xfId="44" applyFont="1" applyFill="1" applyBorder="1" applyAlignment="1" applyProtection="1">
      <alignment/>
      <protection/>
    </xf>
    <xf numFmtId="0" fontId="3" fillId="36" borderId="11" xfId="0" applyFont="1" applyFill="1" applyBorder="1" applyAlignment="1" applyProtection="1">
      <alignment/>
      <protection/>
    </xf>
    <xf numFmtId="0" fontId="3" fillId="36" borderId="0" xfId="0" applyFont="1" applyFill="1" applyBorder="1" applyAlignment="1" applyProtection="1">
      <alignment/>
      <protection/>
    </xf>
    <xf numFmtId="0" fontId="3" fillId="36" borderId="0" xfId="0" applyFont="1" applyFill="1" applyBorder="1" applyAlignment="1" applyProtection="1">
      <alignment horizontal="right"/>
      <protection/>
    </xf>
    <xf numFmtId="44" fontId="3" fillId="33" borderId="48" xfId="0" applyNumberFormat="1" applyFont="1" applyFill="1" applyBorder="1" applyAlignment="1" applyProtection="1">
      <alignment horizontal="right"/>
      <protection/>
    </xf>
    <xf numFmtId="44" fontId="9" fillId="36" borderId="0" xfId="0" applyNumberFormat="1" applyFont="1" applyFill="1" applyBorder="1" applyAlignment="1" applyProtection="1">
      <alignment/>
      <protection/>
    </xf>
    <xf numFmtId="0" fontId="9" fillId="36" borderId="23" xfId="0" applyFont="1" applyFill="1" applyBorder="1" applyAlignment="1" applyProtection="1">
      <alignment/>
      <protection/>
    </xf>
    <xf numFmtId="44" fontId="3" fillId="33" borderId="49" xfId="0" applyNumberFormat="1" applyFont="1" applyFill="1" applyBorder="1" applyAlignment="1" applyProtection="1">
      <alignment horizontal="right"/>
      <protection/>
    </xf>
    <xf numFmtId="0" fontId="9" fillId="36" borderId="0" xfId="0" applyFont="1" applyFill="1" applyBorder="1" applyAlignment="1" applyProtection="1">
      <alignment/>
      <protection/>
    </xf>
    <xf numFmtId="0" fontId="9" fillId="36" borderId="11" xfId="0" applyFont="1" applyFill="1" applyBorder="1" applyAlignment="1" applyProtection="1">
      <alignment/>
      <protection/>
    </xf>
    <xf numFmtId="44" fontId="9" fillId="33" borderId="43" xfId="44" applyFont="1" applyFill="1" applyBorder="1" applyAlignment="1" applyProtection="1">
      <alignment/>
      <protection/>
    </xf>
    <xf numFmtId="14" fontId="9" fillId="36" borderId="0" xfId="0" applyNumberFormat="1" applyFont="1" applyFill="1" applyAlignment="1" applyProtection="1">
      <alignment/>
      <protection locked="0"/>
    </xf>
    <xf numFmtId="0" fontId="3" fillId="37" borderId="16" xfId="0" applyFont="1" applyFill="1" applyBorder="1" applyAlignment="1" applyProtection="1">
      <alignment horizontal="center" wrapText="1"/>
      <protection/>
    </xf>
    <xf numFmtId="0" fontId="3" fillId="37" borderId="19" xfId="0" applyFont="1" applyFill="1" applyBorder="1" applyAlignment="1" applyProtection="1">
      <alignment horizontal="center" wrapText="1"/>
      <protection/>
    </xf>
    <xf numFmtId="0" fontId="3" fillId="37" borderId="16" xfId="0" applyFont="1" applyFill="1" applyBorder="1" applyAlignment="1" applyProtection="1">
      <alignment horizontal="center" wrapText="1"/>
      <protection locked="0"/>
    </xf>
    <xf numFmtId="0" fontId="3" fillId="0" borderId="11" xfId="0" applyFont="1" applyFill="1" applyBorder="1" applyAlignment="1" applyProtection="1">
      <alignment horizontal="center"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horizontal="center" wrapText="1"/>
      <protection locked="0"/>
    </xf>
    <xf numFmtId="0" fontId="3" fillId="0" borderId="10" xfId="0" applyFont="1" applyFill="1" applyBorder="1" applyAlignment="1" applyProtection="1">
      <alignment horizontal="center" wrapText="1"/>
      <protection/>
    </xf>
    <xf numFmtId="0" fontId="3" fillId="36" borderId="0" xfId="0" applyFont="1" applyFill="1" applyBorder="1" applyAlignment="1" applyProtection="1">
      <alignment horizontal="center" wrapText="1"/>
      <protection/>
    </xf>
    <xf numFmtId="0" fontId="9" fillId="0" borderId="11" xfId="0" applyFont="1" applyFill="1" applyBorder="1" applyAlignment="1" applyProtection="1">
      <alignment horizontal="right" wrapText="1"/>
      <protection/>
    </xf>
    <xf numFmtId="0" fontId="9" fillId="35" borderId="0" xfId="0" applyFont="1" applyFill="1" applyBorder="1" applyAlignment="1" applyProtection="1">
      <alignment/>
      <protection/>
    </xf>
    <xf numFmtId="176" fontId="9" fillId="35" borderId="0" xfId="44" applyNumberFormat="1" applyFont="1" applyFill="1" applyBorder="1" applyAlignment="1" applyProtection="1">
      <alignment/>
      <protection/>
    </xf>
    <xf numFmtId="164" fontId="9" fillId="35" borderId="0" xfId="59" applyNumberFormat="1" applyFont="1" applyFill="1" applyBorder="1" applyAlignment="1" applyProtection="1">
      <alignment/>
      <protection/>
    </xf>
    <xf numFmtId="44" fontId="9" fillId="33" borderId="11" xfId="44" applyFont="1" applyFill="1" applyBorder="1" applyAlignment="1" applyProtection="1">
      <alignment/>
      <protection locked="0"/>
    </xf>
    <xf numFmtId="9" fontId="9" fillId="33" borderId="23" xfId="59" applyFont="1" applyFill="1" applyBorder="1" applyAlignment="1" applyProtection="1">
      <alignment/>
      <protection locked="0"/>
    </xf>
    <xf numFmtId="1" fontId="9" fillId="34" borderId="0" xfId="59" applyNumberFormat="1" applyFont="1" applyFill="1" applyBorder="1" applyAlignment="1" applyProtection="1">
      <alignment/>
      <protection/>
    </xf>
    <xf numFmtId="44" fontId="9" fillId="34" borderId="0" xfId="0" applyNumberFormat="1" applyFont="1" applyFill="1" applyBorder="1" applyAlignment="1" applyProtection="1">
      <alignment/>
      <protection/>
    </xf>
    <xf numFmtId="44" fontId="9" fillId="34" borderId="0" xfId="44" applyFont="1" applyFill="1" applyBorder="1" applyAlignment="1" applyProtection="1">
      <alignment/>
      <protection/>
    </xf>
    <xf numFmtId="164" fontId="9" fillId="34" borderId="26" xfId="59" applyNumberFormat="1" applyFont="1" applyFill="1" applyBorder="1" applyAlignment="1" applyProtection="1">
      <alignment/>
      <protection/>
    </xf>
    <xf numFmtId="0" fontId="3" fillId="0" borderId="11" xfId="0" applyFont="1" applyFill="1" applyBorder="1" applyAlignment="1" applyProtection="1">
      <alignment horizontal="right" wrapText="1"/>
      <protection/>
    </xf>
    <xf numFmtId="0" fontId="3" fillId="0" borderId="0" xfId="0" applyFont="1" applyBorder="1" applyAlignment="1" applyProtection="1">
      <alignment/>
      <protection/>
    </xf>
    <xf numFmtId="44" fontId="3" fillId="0" borderId="0" xfId="44" applyFont="1" applyBorder="1" applyAlignment="1" applyProtection="1">
      <alignment/>
      <protection/>
    </xf>
    <xf numFmtId="176" fontId="27" fillId="0" borderId="0" xfId="44" applyNumberFormat="1" applyFont="1" applyFill="1" applyBorder="1" applyAlignment="1" applyProtection="1">
      <alignment/>
      <protection/>
    </xf>
    <xf numFmtId="164" fontId="27" fillId="0" borderId="0" xfId="59" applyNumberFormat="1" applyFont="1" applyFill="1" applyBorder="1" applyAlignment="1" applyProtection="1">
      <alignment/>
      <protection/>
    </xf>
    <xf numFmtId="0" fontId="3" fillId="0" borderId="11" xfId="0" applyFont="1" applyBorder="1" applyAlignment="1" applyProtection="1">
      <alignment/>
      <protection locked="0"/>
    </xf>
    <xf numFmtId="9" fontId="3" fillId="0" borderId="23" xfId="59" applyFont="1" applyBorder="1" applyAlignment="1" applyProtection="1">
      <alignment/>
      <protection locked="0"/>
    </xf>
    <xf numFmtId="9" fontId="3" fillId="34" borderId="0" xfId="59" applyFont="1" applyFill="1" applyBorder="1" applyAlignment="1" applyProtection="1">
      <alignment horizontal="right"/>
      <protection/>
    </xf>
    <xf numFmtId="44" fontId="3" fillId="34" borderId="38" xfId="0" applyNumberFormat="1" applyFont="1" applyFill="1" applyBorder="1" applyAlignment="1" applyProtection="1">
      <alignment/>
      <protection/>
    </xf>
    <xf numFmtId="44" fontId="3" fillId="34" borderId="38" xfId="59" applyNumberFormat="1" applyFont="1" applyFill="1" applyBorder="1" applyAlignment="1" applyProtection="1">
      <alignment/>
      <protection/>
    </xf>
    <xf numFmtId="10" fontId="3" fillId="34" borderId="50" xfId="59" applyNumberFormat="1" applyFont="1" applyFill="1" applyBorder="1" applyAlignment="1" applyProtection="1">
      <alignment/>
      <protection/>
    </xf>
    <xf numFmtId="9" fontId="3" fillId="0" borderId="0" xfId="59" applyFont="1" applyFill="1" applyBorder="1" applyAlignment="1" applyProtection="1">
      <alignment horizontal="right"/>
      <protection/>
    </xf>
    <xf numFmtId="44" fontId="3" fillId="0" borderId="0" xfId="0" applyNumberFormat="1" applyFont="1" applyFill="1" applyBorder="1" applyAlignment="1" applyProtection="1">
      <alignment/>
      <protection/>
    </xf>
    <xf numFmtId="44" fontId="3" fillId="0" borderId="0" xfId="59" applyNumberFormat="1" applyFont="1" applyFill="1" applyBorder="1" applyAlignment="1" applyProtection="1">
      <alignment/>
      <protection/>
    </xf>
    <xf numFmtId="10" fontId="3" fillId="0" borderId="26" xfId="59" applyNumberFormat="1" applyFont="1" applyFill="1" applyBorder="1" applyAlignment="1" applyProtection="1">
      <alignment/>
      <protection/>
    </xf>
    <xf numFmtId="44" fontId="9" fillId="34" borderId="0" xfId="59" applyNumberFormat="1" applyFont="1" applyFill="1" applyBorder="1" applyAlignment="1" applyProtection="1">
      <alignment/>
      <protection/>
    </xf>
    <xf numFmtId="10" fontId="9" fillId="34" borderId="26" xfId="59" applyNumberFormat="1" applyFont="1" applyFill="1" applyBorder="1" applyAlignment="1" applyProtection="1">
      <alignment/>
      <protection/>
    </xf>
    <xf numFmtId="0" fontId="9" fillId="0" borderId="0" xfId="0" applyFont="1" applyBorder="1" applyAlignment="1" applyProtection="1">
      <alignment/>
      <protection/>
    </xf>
    <xf numFmtId="44" fontId="9" fillId="0" borderId="0" xfId="44" applyFont="1" applyBorder="1" applyAlignment="1" applyProtection="1">
      <alignment/>
      <protection/>
    </xf>
    <xf numFmtId="0" fontId="9" fillId="0" borderId="11" xfId="0" applyFont="1" applyBorder="1" applyAlignment="1" applyProtection="1">
      <alignment/>
      <protection locked="0"/>
    </xf>
    <xf numFmtId="0" fontId="9" fillId="0" borderId="23" xfId="0" applyFont="1" applyBorder="1" applyAlignment="1" applyProtection="1">
      <alignment/>
      <protection locked="0"/>
    </xf>
    <xf numFmtId="44" fontId="3" fillId="34" borderId="51" xfId="59" applyNumberFormat="1" applyFont="1" applyFill="1" applyBorder="1" applyAlignment="1" applyProtection="1">
      <alignment/>
      <protection/>
    </xf>
    <xf numFmtId="0" fontId="9" fillId="0" borderId="23" xfId="0" applyFont="1" applyFill="1" applyBorder="1" applyAlignment="1" applyProtection="1">
      <alignment/>
      <protection locked="0"/>
    </xf>
    <xf numFmtId="44" fontId="3" fillId="34" borderId="0" xfId="59" applyNumberFormat="1" applyFont="1" applyFill="1" applyBorder="1" applyAlignment="1" applyProtection="1">
      <alignment/>
      <protection/>
    </xf>
    <xf numFmtId="44" fontId="3" fillId="34" borderId="0" xfId="0" applyNumberFormat="1" applyFont="1" applyFill="1" applyBorder="1" applyAlignment="1" applyProtection="1">
      <alignment/>
      <protection/>
    </xf>
    <xf numFmtId="10" fontId="3" fillId="35" borderId="26" xfId="59" applyNumberFormat="1" applyFont="1" applyFill="1" applyBorder="1" applyAlignment="1" applyProtection="1">
      <alignment/>
      <protection/>
    </xf>
    <xf numFmtId="165" fontId="3" fillId="0" borderId="24" xfId="0" applyNumberFormat="1" applyFont="1" applyBorder="1" applyAlignment="1" applyProtection="1">
      <alignment horizontal="right"/>
      <protection/>
    </xf>
    <xf numFmtId="0" fontId="9" fillId="0" borderId="24" xfId="0" applyFont="1" applyBorder="1" applyAlignment="1" applyProtection="1">
      <alignment/>
      <protection locked="0"/>
    </xf>
    <xf numFmtId="0" fontId="9" fillId="0" borderId="25" xfId="0" applyFont="1" applyBorder="1" applyAlignment="1" applyProtection="1">
      <alignment/>
      <protection locked="0"/>
    </xf>
    <xf numFmtId="9" fontId="3" fillId="34" borderId="22" xfId="59" applyFont="1" applyFill="1" applyBorder="1" applyAlignment="1" applyProtection="1">
      <alignment horizontal="right"/>
      <protection/>
    </xf>
    <xf numFmtId="44" fontId="3" fillId="34" borderId="52" xfId="0" applyNumberFormat="1" applyFont="1" applyFill="1" applyBorder="1" applyAlignment="1" applyProtection="1">
      <alignment/>
      <protection/>
    </xf>
    <xf numFmtId="44" fontId="3" fillId="34" borderId="53" xfId="59" applyNumberFormat="1" applyFont="1" applyFill="1" applyBorder="1" applyAlignment="1" applyProtection="1">
      <alignment/>
      <protection/>
    </xf>
    <xf numFmtId="44" fontId="3" fillId="34" borderId="52" xfId="59" applyNumberFormat="1" applyFont="1" applyFill="1" applyBorder="1" applyAlignment="1" applyProtection="1">
      <alignment/>
      <protection/>
    </xf>
    <xf numFmtId="10" fontId="3" fillId="34" borderId="54" xfId="59" applyNumberFormat="1" applyFont="1" applyFill="1" applyBorder="1" applyAlignment="1" applyProtection="1">
      <alignment/>
      <protection/>
    </xf>
    <xf numFmtId="0" fontId="3" fillId="37" borderId="19" xfId="0" applyFont="1" applyFill="1" applyBorder="1" applyAlignment="1" applyProtection="1">
      <alignment horizontal="left" indent="9"/>
      <protection/>
    </xf>
    <xf numFmtId="0" fontId="3" fillId="36" borderId="0" xfId="0" applyFont="1" applyFill="1" applyAlignment="1">
      <alignment horizontal="left" indent="13"/>
    </xf>
    <xf numFmtId="0" fontId="3" fillId="36" borderId="0" xfId="0" applyFont="1" applyFill="1" applyAlignment="1">
      <alignment horizontal="left" indent="18"/>
    </xf>
    <xf numFmtId="0" fontId="9" fillId="36" borderId="0" xfId="0" applyFont="1" applyFill="1" applyAlignment="1">
      <alignment horizontal="left" indent="20"/>
    </xf>
    <xf numFmtId="0" fontId="9" fillId="36" borderId="0" xfId="0" applyFont="1" applyFill="1" applyAlignment="1">
      <alignment horizontal="right"/>
    </xf>
    <xf numFmtId="0" fontId="3" fillId="36" borderId="0" xfId="0" applyFont="1" applyFill="1" applyAlignment="1">
      <alignment horizontal="left"/>
    </xf>
    <xf numFmtId="44" fontId="9" fillId="36" borderId="0" xfId="44" applyFont="1" applyFill="1" applyAlignment="1">
      <alignment/>
    </xf>
    <xf numFmtId="44" fontId="9" fillId="36" borderId="35" xfId="44" applyFont="1" applyFill="1" applyBorder="1" applyAlignment="1">
      <alignment/>
    </xf>
    <xf numFmtId="0" fontId="3" fillId="36" borderId="0" xfId="0" applyFont="1" applyFill="1" applyAlignment="1">
      <alignment/>
    </xf>
    <xf numFmtId="0" fontId="3" fillId="42" borderId="0" xfId="0" applyFont="1" applyFill="1" applyAlignment="1">
      <alignment/>
    </xf>
    <xf numFmtId="44" fontId="3" fillId="42" borderId="33" xfId="44" applyFont="1" applyFill="1" applyBorder="1" applyAlignment="1">
      <alignment/>
    </xf>
    <xf numFmtId="44" fontId="9" fillId="36" borderId="0" xfId="0" applyNumberFormat="1" applyFont="1" applyFill="1" applyAlignment="1">
      <alignment/>
    </xf>
    <xf numFmtId="0" fontId="3" fillId="42" borderId="0" xfId="0" applyFont="1" applyFill="1" applyAlignment="1">
      <alignment horizontal="left"/>
    </xf>
    <xf numFmtId="44" fontId="3" fillId="42" borderId="49" xfId="44" applyFont="1" applyFill="1" applyBorder="1" applyAlignment="1">
      <alignment/>
    </xf>
    <xf numFmtId="0" fontId="3" fillId="36" borderId="0" xfId="0" applyFont="1" applyFill="1" applyAlignment="1">
      <alignment horizontal="left" indent="12"/>
    </xf>
    <xf numFmtId="165" fontId="9" fillId="0" borderId="0" xfId="0" applyNumberFormat="1" applyFont="1" applyFill="1" applyBorder="1" applyAlignment="1">
      <alignment horizontal="center" wrapText="1"/>
    </xf>
    <xf numFmtId="0" fontId="3" fillId="0" borderId="0" xfId="56" applyFont="1" applyAlignment="1">
      <alignment horizontal="left" indent="8"/>
      <protection/>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Raspc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685800</xdr:colOff>
      <xdr:row>0</xdr:row>
      <xdr:rowOff>361950</xdr:rowOff>
    </xdr:to>
    <xdr:pic>
      <xdr:nvPicPr>
        <xdr:cNvPr id="1" name="Picture 1" descr="NEW Ont Trillium logo blk2007"/>
        <xdr:cNvPicPr preferRelativeResize="1">
          <a:picLocks noChangeAspect="1"/>
        </xdr:cNvPicPr>
      </xdr:nvPicPr>
      <xdr:blipFill>
        <a:blip r:embed="rId1"/>
        <a:srcRect l="2563" t="16453" b="19195"/>
        <a:stretch>
          <a:fillRect/>
        </a:stretch>
      </xdr:blipFill>
      <xdr:spPr>
        <a:xfrm>
          <a:off x="0" y="0"/>
          <a:ext cx="1295400"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914400</xdr:colOff>
      <xdr:row>0</xdr:row>
      <xdr:rowOff>361950</xdr:rowOff>
    </xdr:to>
    <xdr:pic>
      <xdr:nvPicPr>
        <xdr:cNvPr id="2" name="Picture 2" descr="NEW Ont Trillium logo blk2007"/>
        <xdr:cNvPicPr preferRelativeResize="1">
          <a:picLocks noChangeAspect="1"/>
        </xdr:cNvPicPr>
      </xdr:nvPicPr>
      <xdr:blipFill>
        <a:blip r:embed="rId1"/>
        <a:srcRect l="2563" t="16453" b="19195"/>
        <a:stretch>
          <a:fillRect/>
        </a:stretch>
      </xdr:blipFill>
      <xdr:spPr>
        <a:xfrm>
          <a:off x="0" y="0"/>
          <a:ext cx="15240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W127"/>
  <sheetViews>
    <sheetView tabSelected="1" zoomScale="90" zoomScaleNormal="90" zoomScalePageLayoutView="0" workbookViewId="0" topLeftCell="A1">
      <selection activeCell="B12" sqref="B12"/>
    </sheetView>
  </sheetViews>
  <sheetFormatPr defaultColWidth="9.140625" defaultRowHeight="12.75"/>
  <cols>
    <col min="2" max="2" width="112.8515625" style="0" customWidth="1"/>
  </cols>
  <sheetData>
    <row r="1" ht="29.25" customHeight="1">
      <c r="B1" s="620" t="s">
        <v>289</v>
      </c>
    </row>
    <row r="2" spans="1:49" ht="18">
      <c r="A2" s="28" t="s">
        <v>137</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ht="15">
      <c r="A3" s="27" t="s">
        <v>248</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5">
      <c r="A4" s="120" t="s">
        <v>253</v>
      </c>
      <c r="B4" s="1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row>
    <row r="5" spans="1:49" ht="15">
      <c r="A5" s="27" t="s">
        <v>116</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row>
    <row r="6" spans="1:49" ht="15.75">
      <c r="A6" s="108"/>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row>
    <row r="7" spans="1:49" ht="15">
      <c r="A7" s="27" t="s">
        <v>254</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row>
    <row r="8" spans="1:49" ht="12.7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8">
      <c r="A9" s="115" t="s">
        <v>37</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ht="15">
      <c r="A10" s="4"/>
      <c r="B10" s="27" t="s">
        <v>117</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ht="15">
      <c r="A11" s="6"/>
      <c r="B11" s="27" t="s">
        <v>38</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15">
      <c r="A12" s="5"/>
      <c r="B12" s="27" t="s">
        <v>42</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ht="12.75">
      <c r="A13" s="2"/>
      <c r="B13" s="16"/>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ht="18">
      <c r="A14" s="115" t="s">
        <v>43</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49" ht="12.7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row>
    <row r="16" spans="1:49" ht="15">
      <c r="A16" s="27" t="s">
        <v>109</v>
      </c>
      <c r="B16" s="9"/>
      <c r="C16" s="9"/>
      <c r="D16" s="16"/>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row>
    <row r="17" spans="1:49" ht="15">
      <c r="A17" s="27" t="s">
        <v>110</v>
      </c>
      <c r="B17" s="9"/>
      <c r="C17" s="9"/>
      <c r="D17" s="16"/>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row>
    <row r="18" spans="1:49" ht="12.75">
      <c r="A18" s="16"/>
      <c r="B18" s="9"/>
      <c r="C18" s="9"/>
      <c r="D18" s="16"/>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row>
    <row r="19" spans="1:49" ht="20.25">
      <c r="A19" s="16"/>
      <c r="B19" s="40" t="s">
        <v>118</v>
      </c>
      <c r="C19" s="9"/>
      <c r="D19" s="16"/>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row>
    <row r="20" spans="1:49" ht="18">
      <c r="A20" s="16"/>
      <c r="B20" s="34" t="s">
        <v>119</v>
      </c>
      <c r="C20" s="9"/>
      <c r="D20" s="16"/>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row>
    <row r="21" spans="1:49" s="19" customFormat="1" ht="63">
      <c r="A21" s="36"/>
      <c r="B21" s="116" t="s">
        <v>120</v>
      </c>
      <c r="C21" s="18"/>
      <c r="D21" s="36"/>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row>
    <row r="22" spans="1:49" s="19" customFormat="1" ht="18">
      <c r="A22" s="18"/>
      <c r="B22" s="38" t="s">
        <v>40</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row>
    <row r="23" spans="1:49" s="19" customFormat="1" ht="63">
      <c r="A23" s="18"/>
      <c r="B23" s="116" t="s">
        <v>121</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row>
    <row r="24" spans="2:49" s="19" customFormat="1" ht="16.5">
      <c r="B24" s="39" t="s">
        <v>122</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row>
    <row r="25" spans="2:49" s="19" customFormat="1" ht="15.75">
      <c r="B25" s="116" t="s">
        <v>123</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row>
    <row r="26" spans="2:49" s="19" customFormat="1" ht="31.5">
      <c r="B26" s="116" t="s">
        <v>255</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row>
    <row r="27" spans="2:49" s="19" customFormat="1" ht="15.75">
      <c r="B27" s="116" t="s">
        <v>124</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row>
    <row r="28" spans="1:49" s="19" customFormat="1" ht="31.5">
      <c r="A28" s="18"/>
      <c r="B28" s="116" t="s">
        <v>125</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row>
    <row r="29" spans="1:49" s="19" customFormat="1" ht="15.75">
      <c r="A29" s="18"/>
      <c r="B29" s="116" t="s">
        <v>126</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row>
    <row r="30" spans="1:49" s="19" customFormat="1" ht="18">
      <c r="A30" s="18"/>
      <c r="B30" s="38" t="s">
        <v>39</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row>
    <row r="31" spans="1:49" s="19" customFormat="1" ht="47.25">
      <c r="A31" s="18"/>
      <c r="B31" s="116" t="s">
        <v>249</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row>
    <row r="32" spans="1:49" s="19" customFormat="1" ht="16.5">
      <c r="A32" s="18"/>
      <c r="B32" s="39" t="s">
        <v>122</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row>
    <row r="33" spans="1:49" s="19" customFormat="1" ht="31.5">
      <c r="A33" s="18"/>
      <c r="B33" s="117" t="s">
        <v>256</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row>
    <row r="34" spans="1:49" s="19" customFormat="1" ht="31.5">
      <c r="A34" s="18"/>
      <c r="B34" s="117" t="s">
        <v>257</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row>
    <row r="35" spans="1:49" s="19" customFormat="1" ht="15.75">
      <c r="A35" s="18"/>
      <c r="B35" s="118" t="s">
        <v>258</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row>
    <row r="36" spans="1:49" s="19" customFormat="1" ht="31.5">
      <c r="A36" s="18"/>
      <c r="B36" s="118" t="s">
        <v>259</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row>
    <row r="37" spans="1:49" s="19" customFormat="1" ht="15.75">
      <c r="A37" s="18"/>
      <c r="B37" s="1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row>
    <row r="38" spans="1:49" s="19" customFormat="1" ht="31.5">
      <c r="A38" s="18"/>
      <c r="B38" s="117" t="s">
        <v>260</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row>
    <row r="39" spans="1:49" s="19" customFormat="1" ht="31.5">
      <c r="A39" s="18"/>
      <c r="B39" s="117" t="s">
        <v>261</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row>
    <row r="40" spans="1:49" s="19" customFormat="1" ht="15.75">
      <c r="A40" s="18"/>
      <c r="B40" s="118" t="s">
        <v>262</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row>
    <row r="41" spans="1:49" s="19" customFormat="1" ht="63">
      <c r="A41" s="18"/>
      <c r="B41" s="118" t="s">
        <v>263</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row>
    <row r="42" spans="1:49" s="19" customFormat="1" ht="15.75">
      <c r="A42" s="18"/>
      <c r="B42" s="1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row>
    <row r="43" spans="1:49" s="19" customFormat="1" ht="63">
      <c r="A43" s="18"/>
      <c r="B43" s="117" t="s">
        <v>264</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row>
    <row r="44" spans="1:49" s="19" customFormat="1" ht="47.25">
      <c r="A44" s="18"/>
      <c r="B44" s="117" t="s">
        <v>265</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row>
    <row r="45" spans="1:49" s="19" customFormat="1" ht="47.25">
      <c r="A45" s="18"/>
      <c r="B45" s="118" t="s">
        <v>266</v>
      </c>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row>
    <row r="46" spans="1:49" s="19" customFormat="1" ht="31.5">
      <c r="A46" s="18"/>
      <c r="B46" s="117" t="s">
        <v>267</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row>
    <row r="47" spans="1:49" s="19" customFormat="1" ht="15.75">
      <c r="A47" s="18"/>
      <c r="B47" s="1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row>
    <row r="48" spans="1:49" s="19" customFormat="1" ht="31.5">
      <c r="A48" s="18"/>
      <c r="B48" s="117" t="s">
        <v>268</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row>
    <row r="49" spans="1:49" s="19" customFormat="1" ht="15.75">
      <c r="A49" s="18"/>
      <c r="B49" s="118" t="s">
        <v>269</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row>
    <row r="50" spans="1:49" s="19" customFormat="1" ht="15.75">
      <c r="A50" s="18"/>
      <c r="B50" s="116"/>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row>
    <row r="51" spans="1:49" s="19" customFormat="1" ht="15.75">
      <c r="A51" s="18"/>
      <c r="B51" s="117" t="s">
        <v>270</v>
      </c>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row>
    <row r="52" spans="1:49" s="19" customFormat="1" ht="15.75">
      <c r="A52" s="18"/>
      <c r="B52" s="118" t="s">
        <v>271</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row>
    <row r="53" spans="1:49" s="19" customFormat="1" ht="15.75">
      <c r="A53" s="18"/>
      <c r="B53" s="118" t="s">
        <v>272</v>
      </c>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row>
    <row r="54" spans="1:49" s="19" customFormat="1" ht="15.75">
      <c r="A54" s="18"/>
      <c r="B54" s="118" t="s">
        <v>273</v>
      </c>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row>
    <row r="55" spans="1:49" s="19" customFormat="1" ht="63">
      <c r="A55" s="18"/>
      <c r="B55" s="118" t="s">
        <v>274</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row>
    <row r="56" spans="1:49" s="19" customFormat="1" ht="15.75">
      <c r="A56" s="18"/>
      <c r="B56" s="118" t="s">
        <v>275</v>
      </c>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row>
    <row r="57" spans="1:49" s="19" customFormat="1" ht="31.5">
      <c r="A57" s="18"/>
      <c r="B57" s="118" t="s">
        <v>276</v>
      </c>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row>
    <row r="58" spans="1:49" s="19" customFormat="1" ht="15.75">
      <c r="A58" s="18"/>
      <c r="B58" s="118" t="s">
        <v>277</v>
      </c>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row>
    <row r="59" spans="1:49" s="19" customFormat="1" ht="15.75">
      <c r="A59" s="18"/>
      <c r="B59" s="118" t="s">
        <v>278</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row>
    <row r="60" spans="1:49" s="19" customFormat="1" ht="63">
      <c r="A60" s="18"/>
      <c r="B60" s="118" t="s">
        <v>279</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row>
    <row r="61" spans="1:49" s="19" customFormat="1" ht="18">
      <c r="A61" s="18"/>
      <c r="B61" s="38" t="s">
        <v>41</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row>
    <row r="62" spans="1:49" s="19" customFormat="1" ht="63">
      <c r="A62" s="18"/>
      <c r="B62" s="116" t="s">
        <v>250</v>
      </c>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row>
    <row r="63" spans="1:49" s="19" customFormat="1" ht="16.5">
      <c r="A63" s="18"/>
      <c r="B63" s="39" t="s">
        <v>122</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row>
    <row r="64" spans="1:49" s="19" customFormat="1" ht="94.5">
      <c r="A64" s="18"/>
      <c r="B64" s="117" t="s">
        <v>280</v>
      </c>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row>
    <row r="65" spans="1:49" s="19" customFormat="1" ht="31.5">
      <c r="A65" s="18"/>
      <c r="B65" s="117" t="s">
        <v>281</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row>
    <row r="66" spans="1:49" s="19" customFormat="1" ht="18">
      <c r="A66" s="18"/>
      <c r="B66" s="38" t="s">
        <v>127</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row>
    <row r="67" spans="1:49" s="19" customFormat="1" ht="47.25">
      <c r="A67" s="18"/>
      <c r="B67" s="116" t="s">
        <v>128</v>
      </c>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row>
    <row r="68" spans="1:49" s="19" customFormat="1" ht="16.5">
      <c r="A68" s="18"/>
      <c r="B68" s="39" t="s">
        <v>129</v>
      </c>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row>
    <row r="69" spans="1:49" s="19" customFormat="1" ht="31.5">
      <c r="A69" s="18"/>
      <c r="B69" s="116" t="s">
        <v>130</v>
      </c>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row>
    <row r="70" spans="1:49" s="19" customFormat="1" ht="18">
      <c r="A70" s="18"/>
      <c r="B70" s="38" t="s">
        <v>131</v>
      </c>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row>
    <row r="71" spans="1:49" s="19" customFormat="1" ht="78.75">
      <c r="A71" s="18"/>
      <c r="B71" s="116" t="s">
        <v>132</v>
      </c>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row>
    <row r="72" spans="1:49" s="19" customFormat="1" ht="16.5">
      <c r="A72" s="18"/>
      <c r="B72" s="39" t="s">
        <v>122</v>
      </c>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row>
    <row r="73" spans="1:49" s="19" customFormat="1" ht="63">
      <c r="A73" s="18"/>
      <c r="B73" s="116" t="s">
        <v>251</v>
      </c>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row>
    <row r="74" spans="1:49" s="19" customFormat="1" ht="18">
      <c r="A74" s="18"/>
      <c r="B74" s="38" t="s">
        <v>133</v>
      </c>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row>
    <row r="75" spans="1:49" s="19" customFormat="1" ht="47.25">
      <c r="A75" s="18"/>
      <c r="B75" s="116" t="s">
        <v>134</v>
      </c>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row>
    <row r="76" spans="1:49" s="19" customFormat="1" ht="15">
      <c r="A76" s="18"/>
      <c r="B76" s="3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row>
    <row r="77" spans="1:49" s="19" customFormat="1" ht="78.75">
      <c r="A77" s="18"/>
      <c r="B77" s="116" t="s">
        <v>135</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row>
    <row r="78" spans="1:49" s="19" customFormat="1" ht="15.75">
      <c r="A78" s="18"/>
      <c r="B78" s="116"/>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row>
    <row r="79" spans="1:49" s="19" customFormat="1" ht="15.75">
      <c r="A79" s="18"/>
      <c r="B79" s="116" t="s">
        <v>252</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row>
    <row r="80" spans="1:49" s="19" customFormat="1" ht="15.75">
      <c r="A80" s="18"/>
      <c r="B80" s="119" t="s">
        <v>284</v>
      </c>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row>
    <row r="81" spans="1:49" s="19" customFormat="1" ht="15.75">
      <c r="A81" s="18"/>
      <c r="B81" s="119" t="s">
        <v>283</v>
      </c>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row>
    <row r="82" spans="1:49" s="19" customFormat="1" ht="15.75">
      <c r="A82" s="18"/>
      <c r="B82" s="119" t="s">
        <v>282</v>
      </c>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row>
    <row r="83" spans="1:49" s="19" customFormat="1" ht="15.75">
      <c r="A83" s="18"/>
      <c r="B83" s="119" t="s">
        <v>285</v>
      </c>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row>
    <row r="84" spans="1:49" s="19" customFormat="1" ht="15.75">
      <c r="A84" s="18"/>
      <c r="B84" s="119" t="s">
        <v>286</v>
      </c>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row>
    <row r="85" spans="1:49" s="19" customFormat="1" ht="15.75">
      <c r="A85" s="18"/>
      <c r="B85" s="116"/>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row>
    <row r="86" spans="1:49" s="19" customFormat="1" ht="31.5">
      <c r="A86" s="18"/>
      <c r="B86" s="116" t="s">
        <v>136</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row>
    <row r="87" spans="1:49" ht="15">
      <c r="A87" s="18"/>
      <c r="B87" s="35"/>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8"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1:48"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1:48"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Z146"/>
  <sheetViews>
    <sheetView zoomScale="85" zoomScaleNormal="85" zoomScalePageLayoutView="0" workbookViewId="0" topLeftCell="A1">
      <selection activeCell="A1" sqref="A1"/>
    </sheetView>
  </sheetViews>
  <sheetFormatPr defaultColWidth="9.140625" defaultRowHeight="12.75" outlineLevelRow="1"/>
  <cols>
    <col min="1" max="1" width="30.8515625" style="59" customWidth="1"/>
    <col min="2" max="5" width="16.7109375" style="59" customWidth="1"/>
    <col min="6" max="7" width="16.7109375" style="50" customWidth="1"/>
    <col min="8" max="12" width="16.7109375" style="59" customWidth="1"/>
    <col min="13" max="13" width="12.8515625" style="0" customWidth="1"/>
    <col min="14" max="14" width="14.28125" style="0" customWidth="1"/>
    <col min="15" max="15" width="13.7109375" style="0" customWidth="1"/>
    <col min="17" max="17" width="10.421875" style="0" bestFit="1" customWidth="1"/>
  </cols>
  <sheetData>
    <row r="1" spans="1:26" ht="18">
      <c r="A1" s="51" t="str">
        <f>'User Guide'!A2</f>
        <v>On-Farm Processing Recipe Based Costing Tool</v>
      </c>
      <c r="B1" s="52"/>
      <c r="C1" s="52"/>
      <c r="D1" s="52"/>
      <c r="E1" s="52"/>
      <c r="F1" s="48"/>
      <c r="G1" s="551">
        <f ca="1">TODAY()</f>
        <v>42341</v>
      </c>
      <c r="H1" s="52"/>
      <c r="I1" s="60"/>
      <c r="J1" s="52"/>
      <c r="K1" s="52"/>
      <c r="L1" s="52"/>
      <c r="M1" s="9"/>
      <c r="N1" s="9"/>
      <c r="O1" s="9"/>
      <c r="P1" s="9"/>
      <c r="Q1" s="9"/>
      <c r="R1" s="9"/>
      <c r="S1" s="9"/>
      <c r="T1" s="9"/>
      <c r="U1" s="9"/>
      <c r="V1" s="9"/>
      <c r="W1" s="9"/>
      <c r="X1" s="9"/>
      <c r="Y1" s="9"/>
      <c r="Z1" s="9"/>
    </row>
    <row r="2" spans="1:26" ht="15.75">
      <c r="A2" s="53" t="s">
        <v>138</v>
      </c>
      <c r="B2" s="52"/>
      <c r="C2" s="52"/>
      <c r="D2" s="52"/>
      <c r="E2" s="52"/>
      <c r="F2" s="48"/>
      <c r="G2" s="48"/>
      <c r="H2" s="52"/>
      <c r="I2" s="60"/>
      <c r="J2" s="52"/>
      <c r="K2" s="52"/>
      <c r="L2" s="52"/>
      <c r="M2" s="9"/>
      <c r="N2" s="9"/>
      <c r="O2" s="9"/>
      <c r="P2" s="9"/>
      <c r="Q2" s="9"/>
      <c r="R2" s="9"/>
      <c r="S2" s="9"/>
      <c r="T2" s="9"/>
      <c r="U2" s="9"/>
      <c r="V2" s="9"/>
      <c r="W2" s="9"/>
      <c r="X2" s="9"/>
      <c r="Y2" s="9"/>
      <c r="Z2" s="9"/>
    </row>
    <row r="3" spans="1:26" ht="12.75">
      <c r="A3" s="52"/>
      <c r="B3" s="52"/>
      <c r="C3" s="52"/>
      <c r="D3" s="52"/>
      <c r="E3" s="52"/>
      <c r="F3" s="48"/>
      <c r="G3" s="48"/>
      <c r="H3" s="52"/>
      <c r="I3" s="60"/>
      <c r="J3" s="52"/>
      <c r="K3" s="52"/>
      <c r="L3" s="52"/>
      <c r="M3" s="9"/>
      <c r="N3" s="9"/>
      <c r="O3" s="9"/>
      <c r="P3" s="9"/>
      <c r="Q3" s="9"/>
      <c r="R3" s="9"/>
      <c r="S3" s="9"/>
      <c r="T3" s="9"/>
      <c r="U3" s="9"/>
      <c r="V3" s="9"/>
      <c r="W3" s="9"/>
      <c r="X3" s="9"/>
      <c r="Y3" s="9"/>
      <c r="Z3" s="9"/>
    </row>
    <row r="4" spans="1:26" ht="13.5" thickBot="1">
      <c r="A4" s="52"/>
      <c r="B4" s="52"/>
      <c r="C4" s="52"/>
      <c r="D4" s="52"/>
      <c r="E4" s="52"/>
      <c r="F4" s="48"/>
      <c r="G4" s="48"/>
      <c r="H4" s="52"/>
      <c r="I4" s="60"/>
      <c r="J4" s="52"/>
      <c r="K4" s="52"/>
      <c r="L4" s="52"/>
      <c r="M4" s="9"/>
      <c r="N4" s="9"/>
      <c r="O4" s="9"/>
      <c r="P4" s="9"/>
      <c r="Q4" s="9"/>
      <c r="R4" s="9"/>
      <c r="S4" s="9"/>
      <c r="T4" s="9"/>
      <c r="U4" s="9"/>
      <c r="V4" s="9"/>
      <c r="W4" s="9"/>
      <c r="X4" s="9"/>
      <c r="Y4" s="9"/>
      <c r="Z4" s="9"/>
    </row>
    <row r="5" spans="1:23" ht="27" customHeight="1" thickBot="1">
      <c r="A5" s="54" t="s">
        <v>36</v>
      </c>
      <c r="B5" s="55"/>
      <c r="C5" s="55"/>
      <c r="D5" s="55"/>
      <c r="E5" s="55"/>
      <c r="F5" s="49"/>
      <c r="G5" s="49"/>
      <c r="H5" s="604" t="s">
        <v>108</v>
      </c>
      <c r="I5" s="142"/>
      <c r="J5" s="142"/>
      <c r="K5" s="142"/>
      <c r="L5" s="143"/>
      <c r="M5" s="12"/>
      <c r="N5" s="12"/>
      <c r="O5" s="12"/>
      <c r="P5" s="9"/>
      <c r="Q5" s="9"/>
      <c r="R5" s="9"/>
      <c r="S5" s="9"/>
      <c r="T5" s="9"/>
      <c r="U5" s="9"/>
      <c r="V5" s="9"/>
      <c r="W5" s="9"/>
    </row>
    <row r="6" spans="1:26" ht="32.25" thickBot="1">
      <c r="A6" s="552" t="s">
        <v>15</v>
      </c>
      <c r="B6" s="552" t="s">
        <v>107</v>
      </c>
      <c r="C6" s="552" t="s">
        <v>19</v>
      </c>
      <c r="D6" s="553" t="s">
        <v>16</v>
      </c>
      <c r="E6" s="553" t="s">
        <v>17</v>
      </c>
      <c r="F6" s="554" t="s">
        <v>21</v>
      </c>
      <c r="G6" s="554" t="s">
        <v>22</v>
      </c>
      <c r="H6" s="552" t="s">
        <v>107</v>
      </c>
      <c r="I6" s="553" t="s">
        <v>20</v>
      </c>
      <c r="J6" s="552" t="s">
        <v>11</v>
      </c>
      <c r="K6" s="552" t="s">
        <v>16</v>
      </c>
      <c r="L6" s="552" t="s">
        <v>17</v>
      </c>
      <c r="M6" s="12"/>
      <c r="N6" s="12"/>
      <c r="O6" s="12"/>
      <c r="P6" s="9"/>
      <c r="Q6" s="9"/>
      <c r="R6" s="9"/>
      <c r="S6" s="9"/>
      <c r="T6" s="9"/>
      <c r="U6" s="9"/>
      <c r="V6" s="9"/>
      <c r="W6" s="9"/>
      <c r="X6" s="9"/>
      <c r="Y6" s="9"/>
      <c r="Z6" s="9"/>
    </row>
    <row r="7" spans="1:15" s="2" customFormat="1" ht="18.75" thickBot="1">
      <c r="A7" s="106" t="str">
        <f>Margins!A6</f>
        <v>Test recipe</v>
      </c>
      <c r="B7" s="556"/>
      <c r="C7" s="556"/>
      <c r="D7" s="556"/>
      <c r="E7" s="556"/>
      <c r="F7" s="557"/>
      <c r="G7" s="557"/>
      <c r="H7" s="556"/>
      <c r="I7" s="556"/>
      <c r="J7" s="556"/>
      <c r="K7" s="556"/>
      <c r="L7" s="558"/>
      <c r="M7" s="3"/>
      <c r="N7" s="3"/>
      <c r="O7" s="3"/>
    </row>
    <row r="8" spans="1:26" ht="15.75" outlineLevel="1">
      <c r="A8" s="555" t="str">
        <f>'Sales Data'!B7</f>
        <v>500ml</v>
      </c>
      <c r="B8" s="556"/>
      <c r="C8" s="556"/>
      <c r="D8" s="556"/>
      <c r="E8" s="559"/>
      <c r="F8" s="557"/>
      <c r="G8" s="557"/>
      <c r="H8" s="556"/>
      <c r="I8" s="556"/>
      <c r="J8" s="556"/>
      <c r="K8" s="556"/>
      <c r="L8" s="558"/>
      <c r="M8" s="12"/>
      <c r="N8" s="12"/>
      <c r="O8" s="12"/>
      <c r="P8" s="9"/>
      <c r="Q8" s="9"/>
      <c r="R8" s="9"/>
      <c r="S8" s="9"/>
      <c r="T8" s="9"/>
      <c r="U8" s="9"/>
      <c r="V8" s="9"/>
      <c r="W8" s="9"/>
      <c r="X8" s="9"/>
      <c r="Y8" s="9"/>
      <c r="Z8" s="9"/>
    </row>
    <row r="9" spans="1:26" ht="15" outlineLevel="1">
      <c r="A9" s="560" t="str">
        <f>'Sales Data'!B8</f>
        <v>Product A</v>
      </c>
      <c r="B9" s="561">
        <f>'Sales Data'!D8</f>
        <v>100</v>
      </c>
      <c r="C9" s="458">
        <f>'Sales Data'!F8</f>
        <v>25</v>
      </c>
      <c r="D9" s="562">
        <f>Margins!F8</f>
        <v>914.5</v>
      </c>
      <c r="E9" s="563">
        <f>Margins!G8</f>
        <v>0.3658</v>
      </c>
      <c r="F9" s="564">
        <v>35</v>
      </c>
      <c r="G9" s="565">
        <v>1</v>
      </c>
      <c r="H9" s="566">
        <f>B9*G9</f>
        <v>100</v>
      </c>
      <c r="I9" s="567">
        <f>H9*F9</f>
        <v>3500</v>
      </c>
      <c r="J9" s="568">
        <f>Margins!D8</f>
        <v>1510</v>
      </c>
      <c r="K9" s="568">
        <f aca="true" t="shared" si="0" ref="K9:K20">I9-J9</f>
        <v>1990</v>
      </c>
      <c r="L9" s="569">
        <f aca="true" t="shared" si="1" ref="L9:L21">K9/I9</f>
        <v>0.5685714285714286</v>
      </c>
      <c r="M9" s="26"/>
      <c r="N9" s="17"/>
      <c r="O9" s="12"/>
      <c r="P9" s="9"/>
      <c r="Q9" s="9"/>
      <c r="R9" s="9"/>
      <c r="S9" s="9"/>
      <c r="T9" s="9"/>
      <c r="U9" s="9"/>
      <c r="V9" s="9"/>
      <c r="W9" s="9"/>
      <c r="X9" s="9"/>
      <c r="Y9" s="9"/>
      <c r="Z9" s="9"/>
    </row>
    <row r="10" spans="1:26" ht="15" outlineLevel="1">
      <c r="A10" s="560" t="str">
        <f>'Sales Data'!B9</f>
        <v>Product B</v>
      </c>
      <c r="B10" s="561">
        <f>'Sales Data'!D9</f>
        <v>0</v>
      </c>
      <c r="C10" s="458">
        <f>'Sales Data'!F9</f>
        <v>0</v>
      </c>
      <c r="D10" s="562">
        <f>Margins!F9</f>
        <v>0</v>
      </c>
      <c r="E10" s="563">
        <f>Margins!G9</f>
        <v>0</v>
      </c>
      <c r="F10" s="564">
        <v>0</v>
      </c>
      <c r="G10" s="565">
        <v>1</v>
      </c>
      <c r="H10" s="566">
        <f aca="true" t="shared" si="2" ref="H10:H19">B10*G10</f>
        <v>0</v>
      </c>
      <c r="I10" s="567">
        <f aca="true" t="shared" si="3" ref="I10:I20">H10*F10</f>
        <v>0</v>
      </c>
      <c r="J10" s="568">
        <f>Margins!D9</f>
        <v>0</v>
      </c>
      <c r="K10" s="568">
        <f t="shared" si="0"/>
        <v>0</v>
      </c>
      <c r="L10" s="569" t="e">
        <f t="shared" si="1"/>
        <v>#DIV/0!</v>
      </c>
      <c r="M10" s="12"/>
      <c r="N10" s="17"/>
      <c r="O10" s="12"/>
      <c r="P10" s="9"/>
      <c r="Q10" s="9"/>
      <c r="R10" s="9"/>
      <c r="S10" s="9"/>
      <c r="T10" s="9"/>
      <c r="U10" s="9"/>
      <c r="V10" s="9"/>
      <c r="W10" s="9"/>
      <c r="X10" s="9"/>
      <c r="Y10" s="9"/>
      <c r="Z10" s="9"/>
    </row>
    <row r="11" spans="1:26" ht="15" outlineLevel="1">
      <c r="A11" s="560" t="str">
        <f>'Sales Data'!B10</f>
        <v>Product C</v>
      </c>
      <c r="B11" s="561">
        <f>'Sales Data'!D10</f>
        <v>0</v>
      </c>
      <c r="C11" s="458">
        <f>'Sales Data'!F10</f>
        <v>0</v>
      </c>
      <c r="D11" s="562">
        <f>Margins!F10</f>
        <v>0</v>
      </c>
      <c r="E11" s="563">
        <f>Margins!G10</f>
        <v>0</v>
      </c>
      <c r="F11" s="564">
        <v>0</v>
      </c>
      <c r="G11" s="565">
        <v>1</v>
      </c>
      <c r="H11" s="566">
        <f t="shared" si="2"/>
        <v>0</v>
      </c>
      <c r="I11" s="567">
        <f t="shared" si="3"/>
        <v>0</v>
      </c>
      <c r="J11" s="568">
        <f>Margins!D10</f>
        <v>0</v>
      </c>
      <c r="K11" s="568">
        <f t="shared" si="0"/>
        <v>0</v>
      </c>
      <c r="L11" s="569" t="e">
        <f t="shared" si="1"/>
        <v>#DIV/0!</v>
      </c>
      <c r="M11" s="12"/>
      <c r="N11" s="17"/>
      <c r="O11" s="12"/>
      <c r="P11" s="9"/>
      <c r="Q11" s="9"/>
      <c r="R11" s="9"/>
      <c r="S11" s="9"/>
      <c r="T11" s="9"/>
      <c r="U11" s="9"/>
      <c r="V11" s="9"/>
      <c r="W11" s="9"/>
      <c r="X11" s="9"/>
      <c r="Y11" s="9"/>
      <c r="Z11" s="9"/>
    </row>
    <row r="12" spans="1:26" ht="15" outlineLevel="1">
      <c r="A12" s="560" t="str">
        <f>'Sales Data'!B11</f>
        <v>Product D</v>
      </c>
      <c r="B12" s="561">
        <f>'Sales Data'!D11</f>
        <v>0</v>
      </c>
      <c r="C12" s="458">
        <f>'Sales Data'!F11</f>
        <v>0</v>
      </c>
      <c r="D12" s="562">
        <f>Margins!F11</f>
        <v>0</v>
      </c>
      <c r="E12" s="563">
        <f>Margins!G11</f>
        <v>0</v>
      </c>
      <c r="F12" s="564">
        <v>0</v>
      </c>
      <c r="G12" s="565">
        <v>1</v>
      </c>
      <c r="H12" s="566">
        <f t="shared" si="2"/>
        <v>0</v>
      </c>
      <c r="I12" s="567">
        <f t="shared" si="3"/>
        <v>0</v>
      </c>
      <c r="J12" s="568">
        <f>Margins!D11</f>
        <v>0</v>
      </c>
      <c r="K12" s="568">
        <f t="shared" si="0"/>
        <v>0</v>
      </c>
      <c r="L12" s="569" t="e">
        <f t="shared" si="1"/>
        <v>#DIV/0!</v>
      </c>
      <c r="M12" s="12"/>
      <c r="N12" s="17"/>
      <c r="O12" s="12"/>
      <c r="P12" s="9"/>
      <c r="Q12" s="9"/>
      <c r="R12" s="9"/>
      <c r="S12" s="9"/>
      <c r="T12" s="9"/>
      <c r="U12" s="9"/>
      <c r="V12" s="9"/>
      <c r="W12" s="9"/>
      <c r="X12" s="9"/>
      <c r="Y12" s="9"/>
      <c r="Z12" s="9"/>
    </row>
    <row r="13" spans="1:26" ht="15" outlineLevel="1">
      <c r="A13" s="560" t="str">
        <f>'Sales Data'!B12</f>
        <v>Product E</v>
      </c>
      <c r="B13" s="561">
        <f>'Sales Data'!D12</f>
        <v>0</v>
      </c>
      <c r="C13" s="458">
        <f>'Sales Data'!F12</f>
        <v>0</v>
      </c>
      <c r="D13" s="562">
        <f>Margins!F12</f>
        <v>0</v>
      </c>
      <c r="E13" s="563">
        <f>Margins!G12</f>
        <v>0</v>
      </c>
      <c r="F13" s="564">
        <v>0</v>
      </c>
      <c r="G13" s="565">
        <v>1</v>
      </c>
      <c r="H13" s="566">
        <f t="shared" si="2"/>
        <v>0</v>
      </c>
      <c r="I13" s="567">
        <f>H13*F13</f>
        <v>0</v>
      </c>
      <c r="J13" s="568">
        <f>Margins!D12</f>
        <v>0</v>
      </c>
      <c r="K13" s="568">
        <f t="shared" si="0"/>
        <v>0</v>
      </c>
      <c r="L13" s="569" t="e">
        <f t="shared" si="1"/>
        <v>#DIV/0!</v>
      </c>
      <c r="M13" s="12"/>
      <c r="N13" s="17"/>
      <c r="O13" s="12"/>
      <c r="P13" s="9"/>
      <c r="Q13" s="9"/>
      <c r="R13" s="9"/>
      <c r="S13" s="9"/>
      <c r="T13" s="9"/>
      <c r="U13" s="9"/>
      <c r="V13" s="9"/>
      <c r="W13" s="9"/>
      <c r="X13" s="9"/>
      <c r="Y13" s="9"/>
      <c r="Z13" s="9"/>
    </row>
    <row r="14" spans="1:26" ht="15" outlineLevel="1">
      <c r="A14" s="560" t="str">
        <f>'Sales Data'!B13</f>
        <v>Product F</v>
      </c>
      <c r="B14" s="561">
        <f>'Sales Data'!D13</f>
        <v>0</v>
      </c>
      <c r="C14" s="458">
        <f>'Sales Data'!F13</f>
        <v>0</v>
      </c>
      <c r="D14" s="562">
        <f>Margins!F13</f>
        <v>0</v>
      </c>
      <c r="E14" s="563">
        <f>Margins!G13</f>
        <v>0</v>
      </c>
      <c r="F14" s="564">
        <v>0</v>
      </c>
      <c r="G14" s="565">
        <v>1</v>
      </c>
      <c r="H14" s="566">
        <f t="shared" si="2"/>
        <v>0</v>
      </c>
      <c r="I14" s="567">
        <f t="shared" si="3"/>
        <v>0</v>
      </c>
      <c r="J14" s="568">
        <f>Margins!D13</f>
        <v>0</v>
      </c>
      <c r="K14" s="568">
        <f t="shared" si="0"/>
        <v>0</v>
      </c>
      <c r="L14" s="569" t="e">
        <f t="shared" si="1"/>
        <v>#DIV/0!</v>
      </c>
      <c r="M14" s="12"/>
      <c r="N14" s="17"/>
      <c r="O14" s="12"/>
      <c r="P14" s="9"/>
      <c r="Q14" s="9"/>
      <c r="R14" s="9"/>
      <c r="S14" s="9"/>
      <c r="T14" s="9"/>
      <c r="U14" s="9"/>
      <c r="V14" s="9"/>
      <c r="W14" s="9"/>
      <c r="X14" s="9"/>
      <c r="Y14" s="9"/>
      <c r="Z14" s="9"/>
    </row>
    <row r="15" spans="1:26" ht="15" outlineLevel="1">
      <c r="A15" s="560" t="str">
        <f>'Sales Data'!B14</f>
        <v>Product G</v>
      </c>
      <c r="B15" s="561">
        <f>'Sales Data'!D14</f>
        <v>0</v>
      </c>
      <c r="C15" s="458">
        <f>'Sales Data'!F14</f>
        <v>0</v>
      </c>
      <c r="D15" s="562">
        <f>Margins!F14</f>
        <v>0</v>
      </c>
      <c r="E15" s="563">
        <f>Margins!G14</f>
        <v>0</v>
      </c>
      <c r="F15" s="564">
        <v>0</v>
      </c>
      <c r="G15" s="565">
        <v>1</v>
      </c>
      <c r="H15" s="566">
        <f t="shared" si="2"/>
        <v>0</v>
      </c>
      <c r="I15" s="567">
        <f t="shared" si="3"/>
        <v>0</v>
      </c>
      <c r="J15" s="568">
        <f>Margins!D14</f>
        <v>0</v>
      </c>
      <c r="K15" s="568">
        <f t="shared" si="0"/>
        <v>0</v>
      </c>
      <c r="L15" s="569" t="e">
        <f t="shared" si="1"/>
        <v>#DIV/0!</v>
      </c>
      <c r="M15" s="12"/>
      <c r="N15" s="17"/>
      <c r="O15" s="12"/>
      <c r="P15" s="9"/>
      <c r="Q15" s="9"/>
      <c r="R15" s="9"/>
      <c r="S15" s="9"/>
      <c r="T15" s="9"/>
      <c r="U15" s="9"/>
      <c r="V15" s="9"/>
      <c r="W15" s="9"/>
      <c r="X15" s="9"/>
      <c r="Y15" s="9"/>
      <c r="Z15" s="9"/>
    </row>
    <row r="16" spans="1:26" ht="15" outlineLevel="1">
      <c r="A16" s="560" t="str">
        <f>'Sales Data'!B15</f>
        <v>Product H</v>
      </c>
      <c r="B16" s="561">
        <f>'Sales Data'!D15</f>
        <v>0</v>
      </c>
      <c r="C16" s="458">
        <f>'Sales Data'!F15</f>
        <v>0</v>
      </c>
      <c r="D16" s="562">
        <f>Margins!F15</f>
        <v>0</v>
      </c>
      <c r="E16" s="563">
        <f>Margins!G15</f>
        <v>0</v>
      </c>
      <c r="F16" s="564">
        <v>0</v>
      </c>
      <c r="G16" s="565">
        <v>1</v>
      </c>
      <c r="H16" s="566">
        <f t="shared" si="2"/>
        <v>0</v>
      </c>
      <c r="I16" s="567">
        <f t="shared" si="3"/>
        <v>0</v>
      </c>
      <c r="J16" s="568">
        <f>Margins!D15</f>
        <v>0</v>
      </c>
      <c r="K16" s="568">
        <f t="shared" si="0"/>
        <v>0</v>
      </c>
      <c r="L16" s="569" t="e">
        <f t="shared" si="1"/>
        <v>#DIV/0!</v>
      </c>
      <c r="M16" s="12"/>
      <c r="N16" s="17"/>
      <c r="O16" s="12"/>
      <c r="P16" s="9"/>
      <c r="Q16" s="9"/>
      <c r="R16" s="9"/>
      <c r="S16" s="9"/>
      <c r="T16" s="9"/>
      <c r="U16" s="9"/>
      <c r="V16" s="9"/>
      <c r="W16" s="9"/>
      <c r="X16" s="9"/>
      <c r="Y16" s="9"/>
      <c r="Z16" s="9"/>
    </row>
    <row r="17" spans="1:26" ht="15" outlineLevel="1">
      <c r="A17" s="560" t="str">
        <f>'Sales Data'!B16</f>
        <v>Product I</v>
      </c>
      <c r="B17" s="561">
        <f>'Sales Data'!D16</f>
        <v>0</v>
      </c>
      <c r="C17" s="458">
        <f>'Sales Data'!F16</f>
        <v>0</v>
      </c>
      <c r="D17" s="562">
        <f>Margins!F16</f>
        <v>0</v>
      </c>
      <c r="E17" s="563">
        <f>Margins!G16</f>
        <v>0</v>
      </c>
      <c r="F17" s="564">
        <v>0</v>
      </c>
      <c r="G17" s="565">
        <v>1</v>
      </c>
      <c r="H17" s="566">
        <f t="shared" si="2"/>
        <v>0</v>
      </c>
      <c r="I17" s="567">
        <f t="shared" si="3"/>
        <v>0</v>
      </c>
      <c r="J17" s="568">
        <f>Margins!D16</f>
        <v>0</v>
      </c>
      <c r="K17" s="568">
        <f t="shared" si="0"/>
        <v>0</v>
      </c>
      <c r="L17" s="569" t="e">
        <f t="shared" si="1"/>
        <v>#DIV/0!</v>
      </c>
      <c r="M17" s="12"/>
      <c r="N17" s="17"/>
      <c r="O17" s="12"/>
      <c r="P17" s="9"/>
      <c r="Q17" s="9"/>
      <c r="R17" s="9"/>
      <c r="S17" s="9"/>
      <c r="T17" s="9"/>
      <c r="U17" s="9"/>
      <c r="V17" s="9"/>
      <c r="W17" s="9"/>
      <c r="X17" s="9"/>
      <c r="Y17" s="9"/>
      <c r="Z17" s="9"/>
    </row>
    <row r="18" spans="1:26" ht="15" outlineLevel="1">
      <c r="A18" s="560" t="str">
        <f>'Sales Data'!B17</f>
        <v>Product J</v>
      </c>
      <c r="B18" s="561">
        <f>'Sales Data'!D17</f>
        <v>0</v>
      </c>
      <c r="C18" s="458">
        <f>'Sales Data'!F17</f>
        <v>0</v>
      </c>
      <c r="D18" s="562">
        <f>Margins!F17</f>
        <v>0</v>
      </c>
      <c r="E18" s="563">
        <f>Margins!G17</f>
        <v>0</v>
      </c>
      <c r="F18" s="564">
        <v>0</v>
      </c>
      <c r="G18" s="565">
        <v>1</v>
      </c>
      <c r="H18" s="566">
        <f t="shared" si="2"/>
        <v>0</v>
      </c>
      <c r="I18" s="567">
        <f t="shared" si="3"/>
        <v>0</v>
      </c>
      <c r="J18" s="568">
        <f>Margins!D17</f>
        <v>0</v>
      </c>
      <c r="K18" s="568">
        <f t="shared" si="0"/>
        <v>0</v>
      </c>
      <c r="L18" s="569" t="e">
        <f t="shared" si="1"/>
        <v>#DIV/0!</v>
      </c>
      <c r="M18" s="12"/>
      <c r="N18" s="17"/>
      <c r="O18" s="12"/>
      <c r="P18" s="9"/>
      <c r="Q18" s="9"/>
      <c r="R18" s="9"/>
      <c r="S18" s="9"/>
      <c r="T18" s="9"/>
      <c r="U18" s="9"/>
      <c r="V18" s="9"/>
      <c r="W18" s="9"/>
      <c r="X18" s="9"/>
      <c r="Y18" s="9"/>
      <c r="Z18" s="9"/>
    </row>
    <row r="19" spans="1:26" ht="15" outlineLevel="1">
      <c r="A19" s="560" t="str">
        <f>'Sales Data'!B18</f>
        <v>Product K</v>
      </c>
      <c r="B19" s="561">
        <f>'Sales Data'!D18</f>
        <v>0</v>
      </c>
      <c r="C19" s="458">
        <f>'Sales Data'!F18</f>
        <v>0</v>
      </c>
      <c r="D19" s="562">
        <f>Margins!F18</f>
        <v>0</v>
      </c>
      <c r="E19" s="563">
        <f>Margins!G18</f>
        <v>0</v>
      </c>
      <c r="F19" s="564">
        <v>0</v>
      </c>
      <c r="G19" s="565">
        <v>1</v>
      </c>
      <c r="H19" s="566">
        <f t="shared" si="2"/>
        <v>0</v>
      </c>
      <c r="I19" s="567">
        <f t="shared" si="3"/>
        <v>0</v>
      </c>
      <c r="J19" s="568">
        <f>Margins!D18</f>
        <v>0</v>
      </c>
      <c r="K19" s="568">
        <f t="shared" si="0"/>
        <v>0</v>
      </c>
      <c r="L19" s="569" t="e">
        <f t="shared" si="1"/>
        <v>#DIV/0!</v>
      </c>
      <c r="M19" s="12"/>
      <c r="N19" s="17"/>
      <c r="O19" s="12"/>
      <c r="P19" s="9"/>
      <c r="Q19" s="9"/>
      <c r="R19" s="9"/>
      <c r="S19" s="9"/>
      <c r="T19" s="9"/>
      <c r="U19" s="9"/>
      <c r="V19" s="9"/>
      <c r="W19" s="9"/>
      <c r="X19" s="9"/>
      <c r="Y19" s="9"/>
      <c r="Z19" s="9"/>
    </row>
    <row r="20" spans="1:26" ht="15" outlineLevel="1">
      <c r="A20" s="560" t="str">
        <f>'Sales Data'!B19</f>
        <v>Product L</v>
      </c>
      <c r="B20" s="561">
        <f>'Sales Data'!D19</f>
        <v>0</v>
      </c>
      <c r="C20" s="458">
        <f>'Sales Data'!F19</f>
        <v>0</v>
      </c>
      <c r="D20" s="562">
        <f>Margins!F19</f>
        <v>0</v>
      </c>
      <c r="E20" s="563">
        <f>Margins!G19</f>
        <v>0</v>
      </c>
      <c r="F20" s="564">
        <v>0</v>
      </c>
      <c r="G20" s="565">
        <v>1</v>
      </c>
      <c r="H20" s="566">
        <f>B20*G20</f>
        <v>0</v>
      </c>
      <c r="I20" s="567">
        <f t="shared" si="3"/>
        <v>0</v>
      </c>
      <c r="J20" s="568">
        <f>Margins!D19</f>
        <v>0</v>
      </c>
      <c r="K20" s="568">
        <f t="shared" si="0"/>
        <v>0</v>
      </c>
      <c r="L20" s="569">
        <f>_xlfn.IFERROR(K20/I20,0)</f>
        <v>0</v>
      </c>
      <c r="M20" s="12"/>
      <c r="N20" s="17"/>
      <c r="O20" s="12"/>
      <c r="P20" s="9"/>
      <c r="Q20" s="9"/>
      <c r="R20" s="9"/>
      <c r="S20" s="9"/>
      <c r="T20" s="9"/>
      <c r="U20" s="9"/>
      <c r="V20" s="9"/>
      <c r="W20" s="9"/>
      <c r="X20" s="9"/>
      <c r="Y20" s="9"/>
      <c r="Z20" s="9"/>
    </row>
    <row r="21" spans="1:26" ht="15.75">
      <c r="A21" s="570" t="str">
        <f>'Sales Data'!B20</f>
        <v>500ml</v>
      </c>
      <c r="B21" s="571"/>
      <c r="C21" s="572"/>
      <c r="D21" s="573">
        <f>Margins!F20</f>
        <v>914.5</v>
      </c>
      <c r="E21" s="574">
        <f>Margins!G20</f>
        <v>0.3658</v>
      </c>
      <c r="F21" s="575"/>
      <c r="G21" s="576"/>
      <c r="H21" s="577" t="s">
        <v>1</v>
      </c>
      <c r="I21" s="578">
        <f>SUM(I9:I19)</f>
        <v>3500</v>
      </c>
      <c r="J21" s="579">
        <f>SUM(J9:J19)</f>
        <v>1510</v>
      </c>
      <c r="K21" s="579">
        <f>SUM(K9:K19)</f>
        <v>1990</v>
      </c>
      <c r="L21" s="580">
        <f t="shared" si="1"/>
        <v>0.5685714285714286</v>
      </c>
      <c r="M21" s="12"/>
      <c r="N21" s="12"/>
      <c r="O21" s="12"/>
      <c r="P21" s="9"/>
      <c r="Q21" s="9"/>
      <c r="R21" s="9"/>
      <c r="S21" s="9"/>
      <c r="T21" s="9"/>
      <c r="U21" s="9"/>
      <c r="V21" s="9"/>
      <c r="W21" s="9"/>
      <c r="X21" s="9"/>
      <c r="Y21" s="9"/>
      <c r="Z21" s="9"/>
    </row>
    <row r="22" spans="1:26" ht="15.75" outlineLevel="1">
      <c r="A22" s="555" t="str">
        <f>'Sales Data'!B22</f>
        <v>600ml</v>
      </c>
      <c r="B22" s="571"/>
      <c r="C22" s="572"/>
      <c r="D22" s="571"/>
      <c r="E22" s="571"/>
      <c r="F22" s="575"/>
      <c r="G22" s="576"/>
      <c r="H22" s="581"/>
      <c r="I22" s="582"/>
      <c r="J22" s="583"/>
      <c r="K22" s="583"/>
      <c r="L22" s="584"/>
      <c r="M22" s="12"/>
      <c r="N22" s="12"/>
      <c r="O22" s="12"/>
      <c r="P22" s="9"/>
      <c r="Q22" s="9"/>
      <c r="R22" s="9"/>
      <c r="S22" s="9"/>
      <c r="T22" s="9"/>
      <c r="U22" s="9"/>
      <c r="V22" s="9"/>
      <c r="W22" s="9"/>
      <c r="X22" s="9"/>
      <c r="Y22" s="9"/>
      <c r="Z22" s="9"/>
    </row>
    <row r="23" spans="1:26" ht="15" outlineLevel="1">
      <c r="A23" s="560" t="str">
        <f>'Sales Data'!B23</f>
        <v>Product A</v>
      </c>
      <c r="B23" s="561">
        <f>'Sales Data'!D23</f>
        <v>0</v>
      </c>
      <c r="C23" s="458">
        <f>'Sales Data'!F23</f>
        <v>0</v>
      </c>
      <c r="D23" s="474">
        <f>Margins!F22</f>
        <v>0</v>
      </c>
      <c r="E23" s="563">
        <f>Margins!G22</f>
        <v>0</v>
      </c>
      <c r="F23" s="564">
        <v>0</v>
      </c>
      <c r="G23" s="565">
        <v>1</v>
      </c>
      <c r="H23" s="566">
        <f>B23*G23</f>
        <v>0</v>
      </c>
      <c r="I23" s="567">
        <f>H23*F23</f>
        <v>0</v>
      </c>
      <c r="J23" s="585">
        <f>Margins!D22</f>
        <v>0</v>
      </c>
      <c r="K23" s="585">
        <f>I23-J23</f>
        <v>0</v>
      </c>
      <c r="L23" s="586" t="e">
        <f aca="true" t="shared" si="4" ref="L23:L35">K23/I23</f>
        <v>#DIV/0!</v>
      </c>
      <c r="M23" s="12"/>
      <c r="N23" s="12"/>
      <c r="O23" s="12"/>
      <c r="P23" s="9"/>
      <c r="Q23" s="9"/>
      <c r="R23" s="9"/>
      <c r="S23" s="9"/>
      <c r="T23" s="9"/>
      <c r="U23" s="9"/>
      <c r="V23" s="9"/>
      <c r="W23" s="9"/>
      <c r="X23" s="9"/>
      <c r="Y23" s="9"/>
      <c r="Z23" s="9"/>
    </row>
    <row r="24" spans="1:26" ht="15" outlineLevel="1">
      <c r="A24" s="560" t="str">
        <f>'Sales Data'!B24</f>
        <v>Product B</v>
      </c>
      <c r="B24" s="561">
        <f>'Sales Data'!D24</f>
        <v>0</v>
      </c>
      <c r="C24" s="458">
        <f>'Sales Data'!F24</f>
        <v>0</v>
      </c>
      <c r="D24" s="474">
        <f>Margins!F23</f>
        <v>0</v>
      </c>
      <c r="E24" s="563">
        <f>Margins!G23</f>
        <v>0</v>
      </c>
      <c r="F24" s="564">
        <v>0</v>
      </c>
      <c r="G24" s="565">
        <v>1</v>
      </c>
      <c r="H24" s="566">
        <f aca="true" t="shared" si="5" ref="H24:H34">B24*G24</f>
        <v>0</v>
      </c>
      <c r="I24" s="567">
        <f aca="true" t="shared" si="6" ref="I24:I34">H24*F24</f>
        <v>0</v>
      </c>
      <c r="J24" s="585">
        <f>Margins!D23</f>
        <v>0</v>
      </c>
      <c r="K24" s="585">
        <f aca="true" t="shared" si="7" ref="K24:K34">I24-J24</f>
        <v>0</v>
      </c>
      <c r="L24" s="586" t="e">
        <f t="shared" si="4"/>
        <v>#DIV/0!</v>
      </c>
      <c r="M24" s="12"/>
      <c r="N24" s="12"/>
      <c r="O24" s="12"/>
      <c r="P24" s="9"/>
      <c r="Q24" s="9"/>
      <c r="R24" s="9"/>
      <c r="S24" s="9"/>
      <c r="T24" s="9"/>
      <c r="U24" s="9"/>
      <c r="V24" s="9"/>
      <c r="W24" s="9"/>
      <c r="X24" s="9"/>
      <c r="Y24" s="9"/>
      <c r="Z24" s="9"/>
    </row>
    <row r="25" spans="1:26" ht="15" outlineLevel="1">
      <c r="A25" s="560" t="str">
        <f>'Sales Data'!B25</f>
        <v>Product C</v>
      </c>
      <c r="B25" s="561">
        <f>'Sales Data'!D25</f>
        <v>0</v>
      </c>
      <c r="C25" s="458">
        <f>'Sales Data'!F25</f>
        <v>0</v>
      </c>
      <c r="D25" s="474">
        <f>Margins!F24</f>
        <v>0</v>
      </c>
      <c r="E25" s="563">
        <f>Margins!G24</f>
        <v>0</v>
      </c>
      <c r="F25" s="564">
        <v>0</v>
      </c>
      <c r="G25" s="565">
        <v>1</v>
      </c>
      <c r="H25" s="566">
        <f t="shared" si="5"/>
        <v>0</v>
      </c>
      <c r="I25" s="567">
        <f t="shared" si="6"/>
        <v>0</v>
      </c>
      <c r="J25" s="585">
        <f>Margins!D24</f>
        <v>0</v>
      </c>
      <c r="K25" s="585">
        <f t="shared" si="7"/>
        <v>0</v>
      </c>
      <c r="L25" s="586" t="e">
        <f t="shared" si="4"/>
        <v>#DIV/0!</v>
      </c>
      <c r="M25" s="12"/>
      <c r="N25" s="12"/>
      <c r="O25" s="12"/>
      <c r="P25" s="9"/>
      <c r="Q25" s="9"/>
      <c r="R25" s="9"/>
      <c r="S25" s="9"/>
      <c r="T25" s="9"/>
      <c r="U25" s="9"/>
      <c r="V25" s="9"/>
      <c r="W25" s="9"/>
      <c r="X25" s="9"/>
      <c r="Y25" s="9"/>
      <c r="Z25" s="9"/>
    </row>
    <row r="26" spans="1:26" ht="15" outlineLevel="1">
      <c r="A26" s="560" t="str">
        <f>'Sales Data'!B26</f>
        <v>Product D</v>
      </c>
      <c r="B26" s="561">
        <f>'Sales Data'!D26</f>
        <v>0</v>
      </c>
      <c r="C26" s="458">
        <f>'Sales Data'!F26</f>
        <v>0</v>
      </c>
      <c r="D26" s="474">
        <f>Margins!F25</f>
        <v>0</v>
      </c>
      <c r="E26" s="563">
        <f>Margins!G25</f>
        <v>0</v>
      </c>
      <c r="F26" s="564">
        <v>0</v>
      </c>
      <c r="G26" s="565">
        <v>1</v>
      </c>
      <c r="H26" s="566">
        <f t="shared" si="5"/>
        <v>0</v>
      </c>
      <c r="I26" s="567">
        <f t="shared" si="6"/>
        <v>0</v>
      </c>
      <c r="J26" s="585">
        <f>Margins!D25</f>
        <v>0</v>
      </c>
      <c r="K26" s="585">
        <f t="shared" si="7"/>
        <v>0</v>
      </c>
      <c r="L26" s="586" t="e">
        <f t="shared" si="4"/>
        <v>#DIV/0!</v>
      </c>
      <c r="M26" s="12"/>
      <c r="N26" s="12"/>
      <c r="O26" s="12"/>
      <c r="P26" s="9"/>
      <c r="Q26" s="9"/>
      <c r="R26" s="9"/>
      <c r="S26" s="9"/>
      <c r="T26" s="9"/>
      <c r="U26" s="9"/>
      <c r="V26" s="9"/>
      <c r="W26" s="9"/>
      <c r="X26" s="9"/>
      <c r="Y26" s="9"/>
      <c r="Z26" s="9"/>
    </row>
    <row r="27" spans="1:26" ht="15" outlineLevel="1">
      <c r="A27" s="560" t="str">
        <f>'Sales Data'!B27</f>
        <v>Product E</v>
      </c>
      <c r="B27" s="561">
        <f>'Sales Data'!D27</f>
        <v>0</v>
      </c>
      <c r="C27" s="458">
        <f>'Sales Data'!F27</f>
        <v>0</v>
      </c>
      <c r="D27" s="474">
        <f>Margins!F26</f>
        <v>0</v>
      </c>
      <c r="E27" s="563">
        <f>Margins!G26</f>
        <v>0</v>
      </c>
      <c r="F27" s="564">
        <v>0</v>
      </c>
      <c r="G27" s="565">
        <v>1</v>
      </c>
      <c r="H27" s="566">
        <f t="shared" si="5"/>
        <v>0</v>
      </c>
      <c r="I27" s="567">
        <f t="shared" si="6"/>
        <v>0</v>
      </c>
      <c r="J27" s="585">
        <f>Margins!D26</f>
        <v>0</v>
      </c>
      <c r="K27" s="585">
        <f t="shared" si="7"/>
        <v>0</v>
      </c>
      <c r="L27" s="586" t="e">
        <f t="shared" si="4"/>
        <v>#DIV/0!</v>
      </c>
      <c r="M27" s="12"/>
      <c r="N27" s="12"/>
      <c r="O27" s="12"/>
      <c r="P27" s="9"/>
      <c r="Q27" s="9"/>
      <c r="R27" s="9"/>
      <c r="S27" s="9"/>
      <c r="T27" s="9"/>
      <c r="U27" s="9"/>
      <c r="V27" s="9"/>
      <c r="W27" s="9"/>
      <c r="X27" s="9"/>
      <c r="Y27" s="9"/>
      <c r="Z27" s="9"/>
    </row>
    <row r="28" spans="1:26" ht="15" outlineLevel="1">
      <c r="A28" s="560" t="str">
        <f>'Sales Data'!B28</f>
        <v>Product F</v>
      </c>
      <c r="B28" s="561">
        <f>'Sales Data'!D28</f>
        <v>0</v>
      </c>
      <c r="C28" s="458">
        <f>'Sales Data'!F28</f>
        <v>0</v>
      </c>
      <c r="D28" s="474">
        <f>Margins!F27</f>
        <v>0</v>
      </c>
      <c r="E28" s="563">
        <f>Margins!G27</f>
        <v>0</v>
      </c>
      <c r="F28" s="564">
        <v>0</v>
      </c>
      <c r="G28" s="565">
        <v>1</v>
      </c>
      <c r="H28" s="566">
        <f t="shared" si="5"/>
        <v>0</v>
      </c>
      <c r="I28" s="567">
        <f t="shared" si="6"/>
        <v>0</v>
      </c>
      <c r="J28" s="585">
        <f>Margins!D27</f>
        <v>0</v>
      </c>
      <c r="K28" s="585">
        <f t="shared" si="7"/>
        <v>0</v>
      </c>
      <c r="L28" s="586" t="e">
        <f t="shared" si="4"/>
        <v>#DIV/0!</v>
      </c>
      <c r="M28" s="12"/>
      <c r="N28" s="12"/>
      <c r="O28" s="12"/>
      <c r="P28" s="9"/>
      <c r="Q28" s="9"/>
      <c r="R28" s="9"/>
      <c r="S28" s="9"/>
      <c r="T28" s="9"/>
      <c r="U28" s="9"/>
      <c r="V28" s="9"/>
      <c r="W28" s="9"/>
      <c r="X28" s="9"/>
      <c r="Y28" s="9"/>
      <c r="Z28" s="9"/>
    </row>
    <row r="29" spans="1:26" ht="15" outlineLevel="1">
      <c r="A29" s="560" t="str">
        <f>'Sales Data'!B29</f>
        <v>Product G</v>
      </c>
      <c r="B29" s="561">
        <f>'Sales Data'!D29</f>
        <v>0</v>
      </c>
      <c r="C29" s="458">
        <f>'Sales Data'!F29</f>
        <v>0</v>
      </c>
      <c r="D29" s="474">
        <f>Margins!F28</f>
        <v>0</v>
      </c>
      <c r="E29" s="563">
        <f>Margins!G28</f>
        <v>0</v>
      </c>
      <c r="F29" s="564">
        <v>0</v>
      </c>
      <c r="G29" s="565">
        <v>1</v>
      </c>
      <c r="H29" s="566">
        <f t="shared" si="5"/>
        <v>0</v>
      </c>
      <c r="I29" s="567">
        <f t="shared" si="6"/>
        <v>0</v>
      </c>
      <c r="J29" s="585">
        <f>Margins!D28</f>
        <v>0</v>
      </c>
      <c r="K29" s="585">
        <f t="shared" si="7"/>
        <v>0</v>
      </c>
      <c r="L29" s="586" t="e">
        <f t="shared" si="4"/>
        <v>#DIV/0!</v>
      </c>
      <c r="M29" s="12"/>
      <c r="N29" s="12"/>
      <c r="O29" s="12"/>
      <c r="P29" s="9"/>
      <c r="Q29" s="9"/>
      <c r="R29" s="9"/>
      <c r="S29" s="9"/>
      <c r="T29" s="9"/>
      <c r="U29" s="9"/>
      <c r="V29" s="9"/>
      <c r="W29" s="9"/>
      <c r="X29" s="9"/>
      <c r="Y29" s="9"/>
      <c r="Z29" s="9"/>
    </row>
    <row r="30" spans="1:26" ht="15" outlineLevel="1">
      <c r="A30" s="560" t="str">
        <f>'Sales Data'!B30</f>
        <v>Product H</v>
      </c>
      <c r="B30" s="561">
        <f>'Sales Data'!D30</f>
        <v>0</v>
      </c>
      <c r="C30" s="458">
        <f>'Sales Data'!F30</f>
        <v>0</v>
      </c>
      <c r="D30" s="474">
        <f>Margins!F29</f>
        <v>0</v>
      </c>
      <c r="E30" s="563">
        <f>Margins!G29</f>
        <v>0</v>
      </c>
      <c r="F30" s="564">
        <v>0</v>
      </c>
      <c r="G30" s="565">
        <v>1</v>
      </c>
      <c r="H30" s="566">
        <f t="shared" si="5"/>
        <v>0</v>
      </c>
      <c r="I30" s="567">
        <f t="shared" si="6"/>
        <v>0</v>
      </c>
      <c r="J30" s="585">
        <f>Margins!D29</f>
        <v>0</v>
      </c>
      <c r="K30" s="585">
        <f t="shared" si="7"/>
        <v>0</v>
      </c>
      <c r="L30" s="586" t="e">
        <f t="shared" si="4"/>
        <v>#DIV/0!</v>
      </c>
      <c r="M30" s="12"/>
      <c r="N30" s="12"/>
      <c r="O30" s="12"/>
      <c r="P30" s="9"/>
      <c r="Q30" s="9"/>
      <c r="R30" s="9"/>
      <c r="S30" s="9"/>
      <c r="T30" s="9"/>
      <c r="U30" s="9"/>
      <c r="V30" s="9"/>
      <c r="W30" s="9"/>
      <c r="X30" s="9"/>
      <c r="Y30" s="9"/>
      <c r="Z30" s="9"/>
    </row>
    <row r="31" spans="1:26" ht="15" outlineLevel="1">
      <c r="A31" s="560" t="str">
        <f>'Sales Data'!B31</f>
        <v>Product I</v>
      </c>
      <c r="B31" s="561">
        <f>'Sales Data'!D31</f>
        <v>0</v>
      </c>
      <c r="C31" s="458">
        <f>'Sales Data'!F31</f>
        <v>0</v>
      </c>
      <c r="D31" s="474">
        <f>Margins!F30</f>
        <v>0</v>
      </c>
      <c r="E31" s="563">
        <f>Margins!G30</f>
        <v>0</v>
      </c>
      <c r="F31" s="564">
        <v>0</v>
      </c>
      <c r="G31" s="565">
        <v>1</v>
      </c>
      <c r="H31" s="566">
        <f t="shared" si="5"/>
        <v>0</v>
      </c>
      <c r="I31" s="567">
        <f t="shared" si="6"/>
        <v>0</v>
      </c>
      <c r="J31" s="585">
        <f>Margins!D30</f>
        <v>0</v>
      </c>
      <c r="K31" s="585">
        <f t="shared" si="7"/>
        <v>0</v>
      </c>
      <c r="L31" s="586" t="e">
        <f t="shared" si="4"/>
        <v>#DIV/0!</v>
      </c>
      <c r="M31" s="12"/>
      <c r="N31" s="12"/>
      <c r="O31" s="12"/>
      <c r="P31" s="9"/>
      <c r="Q31" s="9"/>
      <c r="R31" s="9"/>
      <c r="S31" s="9"/>
      <c r="T31" s="9"/>
      <c r="U31" s="9"/>
      <c r="V31" s="9"/>
      <c r="W31" s="9"/>
      <c r="X31" s="9"/>
      <c r="Y31" s="9"/>
      <c r="Z31" s="9"/>
    </row>
    <row r="32" spans="1:26" ht="15" outlineLevel="1">
      <c r="A32" s="560" t="str">
        <f>'Sales Data'!B32</f>
        <v>Product J</v>
      </c>
      <c r="B32" s="561">
        <f>'Sales Data'!D32</f>
        <v>0</v>
      </c>
      <c r="C32" s="458">
        <f>'Sales Data'!F32</f>
        <v>0</v>
      </c>
      <c r="D32" s="474">
        <f>Margins!F31</f>
        <v>0</v>
      </c>
      <c r="E32" s="563">
        <f>Margins!G31</f>
        <v>0</v>
      </c>
      <c r="F32" s="564">
        <v>0</v>
      </c>
      <c r="G32" s="565">
        <v>1</v>
      </c>
      <c r="H32" s="566">
        <f t="shared" si="5"/>
        <v>0</v>
      </c>
      <c r="I32" s="567">
        <f t="shared" si="6"/>
        <v>0</v>
      </c>
      <c r="J32" s="585">
        <f>Margins!D31</f>
        <v>0</v>
      </c>
      <c r="K32" s="585">
        <f t="shared" si="7"/>
        <v>0</v>
      </c>
      <c r="L32" s="586" t="e">
        <f t="shared" si="4"/>
        <v>#DIV/0!</v>
      </c>
      <c r="M32" s="12"/>
      <c r="N32" s="12"/>
      <c r="O32" s="12"/>
      <c r="P32" s="9"/>
      <c r="Q32" s="9"/>
      <c r="R32" s="9"/>
      <c r="S32" s="9"/>
      <c r="T32" s="9"/>
      <c r="U32" s="9"/>
      <c r="V32" s="9"/>
      <c r="W32" s="9"/>
      <c r="X32" s="9"/>
      <c r="Y32" s="9"/>
      <c r="Z32" s="9"/>
    </row>
    <row r="33" spans="1:26" ht="15" outlineLevel="1">
      <c r="A33" s="560" t="str">
        <f>'Sales Data'!B33</f>
        <v>Product K</v>
      </c>
      <c r="B33" s="561">
        <f>'Sales Data'!D33</f>
        <v>0</v>
      </c>
      <c r="C33" s="458">
        <f>'Sales Data'!F33</f>
        <v>0</v>
      </c>
      <c r="D33" s="474">
        <f>Margins!F32</f>
        <v>0</v>
      </c>
      <c r="E33" s="563">
        <f>Margins!G32</f>
        <v>0</v>
      </c>
      <c r="F33" s="564">
        <v>0</v>
      </c>
      <c r="G33" s="565">
        <v>1</v>
      </c>
      <c r="H33" s="566">
        <f t="shared" si="5"/>
        <v>0</v>
      </c>
      <c r="I33" s="567">
        <f t="shared" si="6"/>
        <v>0</v>
      </c>
      <c r="J33" s="585">
        <f>Margins!D33</f>
        <v>0</v>
      </c>
      <c r="K33" s="585">
        <f t="shared" si="7"/>
        <v>0</v>
      </c>
      <c r="L33" s="586" t="e">
        <f t="shared" si="4"/>
        <v>#DIV/0!</v>
      </c>
      <c r="M33" s="12"/>
      <c r="N33" s="12"/>
      <c r="O33" s="12"/>
      <c r="P33" s="9"/>
      <c r="Q33" s="9"/>
      <c r="R33" s="9"/>
      <c r="S33" s="9"/>
      <c r="T33" s="9"/>
      <c r="U33" s="9"/>
      <c r="V33" s="9"/>
      <c r="W33" s="9"/>
      <c r="X33" s="9"/>
      <c r="Y33" s="9"/>
      <c r="Z33" s="9"/>
    </row>
    <row r="34" spans="1:26" ht="15" outlineLevel="1">
      <c r="A34" s="560" t="str">
        <f>'Sales Data'!B34</f>
        <v>Product L</v>
      </c>
      <c r="B34" s="561">
        <f>'Sales Data'!D34</f>
        <v>0</v>
      </c>
      <c r="C34" s="458">
        <f>'Sales Data'!F34</f>
        <v>0</v>
      </c>
      <c r="D34" s="474">
        <f>Margins!F33</f>
        <v>0</v>
      </c>
      <c r="E34" s="563">
        <f>Margins!G33</f>
        <v>0</v>
      </c>
      <c r="F34" s="564">
        <v>0</v>
      </c>
      <c r="G34" s="565">
        <v>1</v>
      </c>
      <c r="H34" s="566">
        <f t="shared" si="5"/>
        <v>0</v>
      </c>
      <c r="I34" s="567">
        <f t="shared" si="6"/>
        <v>0</v>
      </c>
      <c r="J34" s="585">
        <f>Margins!D34</f>
        <v>0</v>
      </c>
      <c r="K34" s="585">
        <f t="shared" si="7"/>
        <v>0</v>
      </c>
      <c r="L34" s="586" t="e">
        <f t="shared" si="4"/>
        <v>#DIV/0!</v>
      </c>
      <c r="M34" s="12"/>
      <c r="N34" s="12"/>
      <c r="O34" s="12"/>
      <c r="P34" s="9"/>
      <c r="Q34" s="9"/>
      <c r="R34" s="9"/>
      <c r="S34" s="9"/>
      <c r="T34" s="9"/>
      <c r="U34" s="9"/>
      <c r="V34" s="9"/>
      <c r="W34" s="9"/>
      <c r="X34" s="9"/>
      <c r="Y34" s="9"/>
      <c r="Z34" s="9"/>
    </row>
    <row r="35" spans="1:26" ht="15.75">
      <c r="A35" s="570" t="str">
        <f>'Sales Data'!B35</f>
        <v>600ml</v>
      </c>
      <c r="B35" s="587"/>
      <c r="C35" s="588"/>
      <c r="D35" s="587"/>
      <c r="E35" s="587"/>
      <c r="F35" s="589"/>
      <c r="G35" s="590"/>
      <c r="H35" s="577" t="s">
        <v>1</v>
      </c>
      <c r="I35" s="578">
        <f>SUM(I23:I33)</f>
        <v>0</v>
      </c>
      <c r="J35" s="591">
        <f>SUM(J23:J33)</f>
        <v>0</v>
      </c>
      <c r="K35" s="579">
        <f>SUM(K23:K33)</f>
        <v>0</v>
      </c>
      <c r="L35" s="580" t="e">
        <f t="shared" si="4"/>
        <v>#DIV/0!</v>
      </c>
      <c r="M35" s="12"/>
      <c r="N35" s="12"/>
      <c r="O35" s="12"/>
      <c r="P35" s="9"/>
      <c r="Q35" s="9"/>
      <c r="R35" s="9"/>
      <c r="S35" s="9"/>
      <c r="T35" s="9"/>
      <c r="U35" s="9"/>
      <c r="V35" s="9"/>
      <c r="W35" s="9"/>
      <c r="X35" s="9"/>
      <c r="Y35" s="9"/>
      <c r="Z35" s="9"/>
    </row>
    <row r="36" spans="1:26" ht="18">
      <c r="A36" s="106" t="str">
        <f>Margins!A35</f>
        <v>Recipe 2</v>
      </c>
      <c r="B36" s="587"/>
      <c r="C36" s="588"/>
      <c r="D36" s="587"/>
      <c r="E36" s="587"/>
      <c r="F36" s="589"/>
      <c r="G36" s="592"/>
      <c r="H36" s="581"/>
      <c r="I36" s="582"/>
      <c r="J36" s="583"/>
      <c r="K36" s="583"/>
      <c r="L36" s="584"/>
      <c r="M36" s="12"/>
      <c r="N36" s="12"/>
      <c r="O36" s="12"/>
      <c r="P36" s="9"/>
      <c r="Q36" s="9"/>
      <c r="R36" s="9"/>
      <c r="S36" s="9"/>
      <c r="T36" s="9"/>
      <c r="U36" s="9"/>
      <c r="V36" s="9"/>
      <c r="W36" s="9"/>
      <c r="X36" s="9"/>
      <c r="Y36" s="9"/>
      <c r="Z36" s="9"/>
    </row>
    <row r="37" spans="1:26" ht="15.75" outlineLevel="1">
      <c r="A37" s="528" t="str">
        <f>'Sales Data'!B37</f>
        <v>Package Size 1</v>
      </c>
      <c r="B37" s="587"/>
      <c r="C37" s="588"/>
      <c r="D37" s="587"/>
      <c r="E37" s="587"/>
      <c r="F37" s="589"/>
      <c r="G37" s="592"/>
      <c r="H37" s="581"/>
      <c r="I37" s="582"/>
      <c r="J37" s="583"/>
      <c r="K37" s="583"/>
      <c r="L37" s="584"/>
      <c r="M37" s="12"/>
      <c r="N37" s="12"/>
      <c r="O37" s="12"/>
      <c r="P37" s="9"/>
      <c r="Q37" s="9"/>
      <c r="R37" s="9"/>
      <c r="S37" s="9"/>
      <c r="T37" s="9"/>
      <c r="U37" s="9"/>
      <c r="V37" s="9"/>
      <c r="W37" s="9"/>
      <c r="X37" s="9"/>
      <c r="Y37" s="9"/>
      <c r="Z37" s="9"/>
    </row>
    <row r="38" spans="1:26" ht="15.75" outlineLevel="1">
      <c r="A38" s="530" t="str">
        <f>'Sales Data'!B38</f>
        <v>a</v>
      </c>
      <c r="B38" s="561">
        <f>'Sales Data'!D38</f>
        <v>0</v>
      </c>
      <c r="C38" s="458">
        <f>'Sales Data'!F38</f>
        <v>0</v>
      </c>
      <c r="D38" s="474">
        <f>Margins!F37</f>
        <v>0</v>
      </c>
      <c r="E38" s="563">
        <f>Margins!G37</f>
        <v>0</v>
      </c>
      <c r="F38" s="564">
        <v>0</v>
      </c>
      <c r="G38" s="565">
        <v>1</v>
      </c>
      <c r="H38" s="566">
        <f aca="true" t="shared" si="8" ref="H38:H49">B38*G38</f>
        <v>0</v>
      </c>
      <c r="I38" s="567">
        <f aca="true" t="shared" si="9" ref="I38:I49">H38*F38</f>
        <v>0</v>
      </c>
      <c r="J38" s="593">
        <f>Margins!D37</f>
        <v>0</v>
      </c>
      <c r="K38" s="585">
        <f>I38-J38</f>
        <v>0</v>
      </c>
      <c r="L38" s="586" t="e">
        <f aca="true" t="shared" si="10" ref="L38:L50">K38/I38</f>
        <v>#DIV/0!</v>
      </c>
      <c r="M38" s="12"/>
      <c r="N38" s="12"/>
      <c r="O38" s="12"/>
      <c r="P38" s="9"/>
      <c r="Q38" s="9"/>
      <c r="R38" s="9"/>
      <c r="S38" s="9"/>
      <c r="T38" s="9"/>
      <c r="U38" s="9"/>
      <c r="V38" s="9"/>
      <c r="W38" s="9"/>
      <c r="X38" s="9"/>
      <c r="Y38" s="9"/>
      <c r="Z38" s="9"/>
    </row>
    <row r="39" spans="1:26" ht="15.75" outlineLevel="1">
      <c r="A39" s="530" t="str">
        <f>'Sales Data'!B39</f>
        <v>b</v>
      </c>
      <c r="B39" s="561">
        <f>'Sales Data'!D39</f>
        <v>0</v>
      </c>
      <c r="C39" s="458">
        <f>'Sales Data'!F39</f>
        <v>0</v>
      </c>
      <c r="D39" s="474">
        <f>Margins!F38</f>
        <v>0</v>
      </c>
      <c r="E39" s="563">
        <f>Margins!G38</f>
        <v>0</v>
      </c>
      <c r="F39" s="564">
        <v>0</v>
      </c>
      <c r="G39" s="565">
        <v>1</v>
      </c>
      <c r="H39" s="566">
        <f t="shared" si="8"/>
        <v>0</v>
      </c>
      <c r="I39" s="567">
        <f t="shared" si="9"/>
        <v>0</v>
      </c>
      <c r="J39" s="593">
        <f>Margins!D38</f>
        <v>0</v>
      </c>
      <c r="K39" s="585">
        <f aca="true" t="shared" si="11" ref="K39:K49">I39-J39</f>
        <v>0</v>
      </c>
      <c r="L39" s="586" t="e">
        <f t="shared" si="10"/>
        <v>#DIV/0!</v>
      </c>
      <c r="M39" s="12"/>
      <c r="N39" s="12"/>
      <c r="O39" s="12"/>
      <c r="P39" s="9"/>
      <c r="Q39" s="9"/>
      <c r="R39" s="9"/>
      <c r="S39" s="9"/>
      <c r="T39" s="9"/>
      <c r="U39" s="9"/>
      <c r="V39" s="9"/>
      <c r="W39" s="9"/>
      <c r="X39" s="9"/>
      <c r="Y39" s="9"/>
      <c r="Z39" s="9"/>
    </row>
    <row r="40" spans="1:26" ht="15.75" outlineLevel="1">
      <c r="A40" s="530" t="str">
        <f>'Sales Data'!B40</f>
        <v>c</v>
      </c>
      <c r="B40" s="561">
        <f>'Sales Data'!D40</f>
        <v>0</v>
      </c>
      <c r="C40" s="458">
        <f>'Sales Data'!F40</f>
        <v>0</v>
      </c>
      <c r="D40" s="474">
        <f>Margins!F39</f>
        <v>0</v>
      </c>
      <c r="E40" s="563">
        <f>Margins!G39</f>
        <v>0</v>
      </c>
      <c r="F40" s="564">
        <v>0</v>
      </c>
      <c r="G40" s="565">
        <v>1</v>
      </c>
      <c r="H40" s="566">
        <f t="shared" si="8"/>
        <v>0</v>
      </c>
      <c r="I40" s="567">
        <f t="shared" si="9"/>
        <v>0</v>
      </c>
      <c r="J40" s="593">
        <f>Margins!D39</f>
        <v>0</v>
      </c>
      <c r="K40" s="585">
        <f t="shared" si="11"/>
        <v>0</v>
      </c>
      <c r="L40" s="586" t="e">
        <f t="shared" si="10"/>
        <v>#DIV/0!</v>
      </c>
      <c r="M40" s="12"/>
      <c r="N40" s="12"/>
      <c r="O40" s="12"/>
      <c r="P40" s="9"/>
      <c r="Q40" s="9"/>
      <c r="R40" s="9"/>
      <c r="S40" s="9"/>
      <c r="T40" s="9"/>
      <c r="U40" s="9"/>
      <c r="V40" s="9"/>
      <c r="W40" s="9"/>
      <c r="X40" s="9"/>
      <c r="Y40" s="9"/>
      <c r="Z40" s="9"/>
    </row>
    <row r="41" spans="1:26" ht="15.75" outlineLevel="1">
      <c r="A41" s="530" t="str">
        <f>'Sales Data'!B41</f>
        <v>d</v>
      </c>
      <c r="B41" s="561">
        <f>'Sales Data'!D41</f>
        <v>0</v>
      </c>
      <c r="C41" s="458">
        <f>'Sales Data'!F41</f>
        <v>0</v>
      </c>
      <c r="D41" s="474">
        <f>Margins!F40</f>
        <v>0</v>
      </c>
      <c r="E41" s="563">
        <f>Margins!G40</f>
        <v>0</v>
      </c>
      <c r="F41" s="564">
        <v>0</v>
      </c>
      <c r="G41" s="565">
        <v>1</v>
      </c>
      <c r="H41" s="566">
        <f t="shared" si="8"/>
        <v>0</v>
      </c>
      <c r="I41" s="567">
        <f t="shared" si="9"/>
        <v>0</v>
      </c>
      <c r="J41" s="593">
        <f>Margins!D40</f>
        <v>0</v>
      </c>
      <c r="K41" s="585">
        <f t="shared" si="11"/>
        <v>0</v>
      </c>
      <c r="L41" s="586" t="e">
        <f t="shared" si="10"/>
        <v>#DIV/0!</v>
      </c>
      <c r="M41" s="12"/>
      <c r="N41" s="12"/>
      <c r="O41" s="12"/>
      <c r="P41" s="9"/>
      <c r="Q41" s="9"/>
      <c r="R41" s="9"/>
      <c r="S41" s="9"/>
      <c r="T41" s="9"/>
      <c r="U41" s="9"/>
      <c r="V41" s="9"/>
      <c r="W41" s="9"/>
      <c r="X41" s="9"/>
      <c r="Y41" s="9"/>
      <c r="Z41" s="9"/>
    </row>
    <row r="42" spans="1:26" ht="15.75" outlineLevel="1">
      <c r="A42" s="530" t="str">
        <f>'Sales Data'!B42</f>
        <v>e</v>
      </c>
      <c r="B42" s="561">
        <f>'Sales Data'!D42</f>
        <v>0</v>
      </c>
      <c r="C42" s="458">
        <f>'Sales Data'!F42</f>
        <v>0</v>
      </c>
      <c r="D42" s="474">
        <f>Margins!F41</f>
        <v>0</v>
      </c>
      <c r="E42" s="563">
        <f>Margins!G41</f>
        <v>0</v>
      </c>
      <c r="F42" s="564">
        <v>0</v>
      </c>
      <c r="G42" s="565">
        <v>1</v>
      </c>
      <c r="H42" s="566">
        <f t="shared" si="8"/>
        <v>0</v>
      </c>
      <c r="I42" s="567">
        <f t="shared" si="9"/>
        <v>0</v>
      </c>
      <c r="J42" s="593">
        <f>Margins!D41</f>
        <v>0</v>
      </c>
      <c r="K42" s="585">
        <f t="shared" si="11"/>
        <v>0</v>
      </c>
      <c r="L42" s="586" t="e">
        <f t="shared" si="10"/>
        <v>#DIV/0!</v>
      </c>
      <c r="M42" s="12"/>
      <c r="N42" s="12"/>
      <c r="O42" s="12"/>
      <c r="P42" s="9"/>
      <c r="Q42" s="9"/>
      <c r="R42" s="9"/>
      <c r="S42" s="9"/>
      <c r="T42" s="9"/>
      <c r="U42" s="9"/>
      <c r="V42" s="9"/>
      <c r="W42" s="9"/>
      <c r="X42" s="9"/>
      <c r="Y42" s="9"/>
      <c r="Z42" s="9"/>
    </row>
    <row r="43" spans="1:26" ht="15.75" outlineLevel="1">
      <c r="A43" s="530" t="str">
        <f>'Sales Data'!B43</f>
        <v>f</v>
      </c>
      <c r="B43" s="561">
        <f>'Sales Data'!D43</f>
        <v>0</v>
      </c>
      <c r="C43" s="458">
        <f>'Sales Data'!F43</f>
        <v>0</v>
      </c>
      <c r="D43" s="474">
        <f>Margins!F42</f>
        <v>0</v>
      </c>
      <c r="E43" s="563">
        <f>Margins!G42</f>
        <v>0</v>
      </c>
      <c r="F43" s="564">
        <v>0</v>
      </c>
      <c r="G43" s="565">
        <v>1</v>
      </c>
      <c r="H43" s="566">
        <f t="shared" si="8"/>
        <v>0</v>
      </c>
      <c r="I43" s="567">
        <f t="shared" si="9"/>
        <v>0</v>
      </c>
      <c r="J43" s="593">
        <f>Margins!D42</f>
        <v>0</v>
      </c>
      <c r="K43" s="585">
        <f t="shared" si="11"/>
        <v>0</v>
      </c>
      <c r="L43" s="586" t="e">
        <f t="shared" si="10"/>
        <v>#DIV/0!</v>
      </c>
      <c r="M43" s="12"/>
      <c r="N43" s="12"/>
      <c r="O43" s="12"/>
      <c r="P43" s="9"/>
      <c r="Q43" s="9"/>
      <c r="R43" s="9"/>
      <c r="S43" s="9"/>
      <c r="T43" s="9"/>
      <c r="U43" s="9"/>
      <c r="V43" s="9"/>
      <c r="W43" s="9"/>
      <c r="X43" s="9"/>
      <c r="Y43" s="9"/>
      <c r="Z43" s="9"/>
    </row>
    <row r="44" spans="1:26" ht="15.75" outlineLevel="1">
      <c r="A44" s="530" t="str">
        <f>'Sales Data'!B44</f>
        <v>g</v>
      </c>
      <c r="B44" s="561">
        <f>'Sales Data'!D44</f>
        <v>0</v>
      </c>
      <c r="C44" s="458">
        <f>'Sales Data'!F44</f>
        <v>0</v>
      </c>
      <c r="D44" s="474">
        <f>Margins!F43</f>
        <v>0</v>
      </c>
      <c r="E44" s="563">
        <f>Margins!G43</f>
        <v>0</v>
      </c>
      <c r="F44" s="564">
        <v>0</v>
      </c>
      <c r="G44" s="565">
        <v>1</v>
      </c>
      <c r="H44" s="566">
        <f t="shared" si="8"/>
        <v>0</v>
      </c>
      <c r="I44" s="567">
        <f t="shared" si="9"/>
        <v>0</v>
      </c>
      <c r="J44" s="593">
        <f>Margins!D43</f>
        <v>0</v>
      </c>
      <c r="K44" s="585">
        <f t="shared" si="11"/>
        <v>0</v>
      </c>
      <c r="L44" s="586" t="e">
        <f t="shared" si="10"/>
        <v>#DIV/0!</v>
      </c>
      <c r="M44" s="12"/>
      <c r="N44" s="12"/>
      <c r="O44" s="12"/>
      <c r="P44" s="9"/>
      <c r="Q44" s="9"/>
      <c r="R44" s="9"/>
      <c r="S44" s="9"/>
      <c r="T44" s="9"/>
      <c r="U44" s="9"/>
      <c r="V44" s="9"/>
      <c r="W44" s="9"/>
      <c r="X44" s="9"/>
      <c r="Y44" s="9"/>
      <c r="Z44" s="9"/>
    </row>
    <row r="45" spans="1:26" ht="15.75" outlineLevel="1">
      <c r="A45" s="530" t="str">
        <f>'Sales Data'!B45</f>
        <v>h</v>
      </c>
      <c r="B45" s="561">
        <f>'Sales Data'!D45</f>
        <v>0</v>
      </c>
      <c r="C45" s="458">
        <f>'Sales Data'!F45</f>
        <v>0</v>
      </c>
      <c r="D45" s="474">
        <f>Margins!F44</f>
        <v>0</v>
      </c>
      <c r="E45" s="563">
        <f>Margins!G44</f>
        <v>0</v>
      </c>
      <c r="F45" s="564">
        <v>0</v>
      </c>
      <c r="G45" s="565">
        <v>1</v>
      </c>
      <c r="H45" s="566">
        <f t="shared" si="8"/>
        <v>0</v>
      </c>
      <c r="I45" s="567">
        <f t="shared" si="9"/>
        <v>0</v>
      </c>
      <c r="J45" s="593">
        <f>Margins!D44</f>
        <v>0</v>
      </c>
      <c r="K45" s="585">
        <f t="shared" si="11"/>
        <v>0</v>
      </c>
      <c r="L45" s="586" t="e">
        <f t="shared" si="10"/>
        <v>#DIV/0!</v>
      </c>
      <c r="M45" s="12"/>
      <c r="N45" s="12"/>
      <c r="O45" s="12"/>
      <c r="P45" s="9"/>
      <c r="Q45" s="9"/>
      <c r="R45" s="9"/>
      <c r="S45" s="9"/>
      <c r="T45" s="9"/>
      <c r="U45" s="9"/>
      <c r="V45" s="9"/>
      <c r="W45" s="9"/>
      <c r="X45" s="9"/>
      <c r="Y45" s="9"/>
      <c r="Z45" s="9"/>
    </row>
    <row r="46" spans="1:26" ht="15.75" outlineLevel="1">
      <c r="A46" s="530" t="str">
        <f>'Sales Data'!B46</f>
        <v>i</v>
      </c>
      <c r="B46" s="561">
        <f>'Sales Data'!D46</f>
        <v>0</v>
      </c>
      <c r="C46" s="458">
        <f>'Sales Data'!F46</f>
        <v>0</v>
      </c>
      <c r="D46" s="474">
        <f>Margins!F45</f>
        <v>0</v>
      </c>
      <c r="E46" s="563">
        <f>Margins!G45</f>
        <v>0</v>
      </c>
      <c r="F46" s="564">
        <v>0</v>
      </c>
      <c r="G46" s="565">
        <v>1</v>
      </c>
      <c r="H46" s="566">
        <f t="shared" si="8"/>
        <v>0</v>
      </c>
      <c r="I46" s="567">
        <f t="shared" si="9"/>
        <v>0</v>
      </c>
      <c r="J46" s="593">
        <f>Margins!D45</f>
        <v>0</v>
      </c>
      <c r="K46" s="585">
        <f t="shared" si="11"/>
        <v>0</v>
      </c>
      <c r="L46" s="586" t="e">
        <f t="shared" si="10"/>
        <v>#DIV/0!</v>
      </c>
      <c r="M46" s="12"/>
      <c r="N46" s="12"/>
      <c r="O46" s="12"/>
      <c r="P46" s="9"/>
      <c r="Q46" s="9"/>
      <c r="R46" s="9"/>
      <c r="S46" s="9"/>
      <c r="T46" s="9"/>
      <c r="U46" s="9"/>
      <c r="V46" s="9"/>
      <c r="W46" s="9"/>
      <c r="X46" s="9"/>
      <c r="Y46" s="9"/>
      <c r="Z46" s="9"/>
    </row>
    <row r="47" spans="1:26" ht="15.75" outlineLevel="1">
      <c r="A47" s="530" t="str">
        <f>'Sales Data'!B47</f>
        <v>j</v>
      </c>
      <c r="B47" s="561">
        <f>'Sales Data'!D47</f>
        <v>0</v>
      </c>
      <c r="C47" s="458">
        <f>'Sales Data'!F47</f>
        <v>0</v>
      </c>
      <c r="D47" s="474">
        <f>Margins!F46</f>
        <v>0</v>
      </c>
      <c r="E47" s="563">
        <f>Margins!G46</f>
        <v>0</v>
      </c>
      <c r="F47" s="564">
        <v>0</v>
      </c>
      <c r="G47" s="565">
        <v>1</v>
      </c>
      <c r="H47" s="566">
        <f t="shared" si="8"/>
        <v>0</v>
      </c>
      <c r="I47" s="567">
        <f t="shared" si="9"/>
        <v>0</v>
      </c>
      <c r="J47" s="593">
        <f>Margins!D46</f>
        <v>0</v>
      </c>
      <c r="K47" s="585">
        <f t="shared" si="11"/>
        <v>0</v>
      </c>
      <c r="L47" s="586" t="e">
        <f t="shared" si="10"/>
        <v>#DIV/0!</v>
      </c>
      <c r="M47" s="12"/>
      <c r="N47" s="12"/>
      <c r="O47" s="12"/>
      <c r="P47" s="9"/>
      <c r="Q47" s="9"/>
      <c r="R47" s="9"/>
      <c r="S47" s="9"/>
      <c r="T47" s="9"/>
      <c r="U47" s="9"/>
      <c r="V47" s="9"/>
      <c r="W47" s="9"/>
      <c r="X47" s="9"/>
      <c r="Y47" s="9"/>
      <c r="Z47" s="9"/>
    </row>
    <row r="48" spans="1:26" ht="15.75" outlineLevel="1">
      <c r="A48" s="530" t="str">
        <f>'Sales Data'!B48</f>
        <v>k</v>
      </c>
      <c r="B48" s="561">
        <f>'Sales Data'!D48</f>
        <v>0</v>
      </c>
      <c r="C48" s="458">
        <f>'Sales Data'!F48</f>
        <v>0</v>
      </c>
      <c r="D48" s="474">
        <f>Margins!F47</f>
        <v>0</v>
      </c>
      <c r="E48" s="563">
        <f>Margins!G47</f>
        <v>0</v>
      </c>
      <c r="F48" s="564">
        <v>0</v>
      </c>
      <c r="G48" s="565">
        <v>1</v>
      </c>
      <c r="H48" s="566">
        <f t="shared" si="8"/>
        <v>0</v>
      </c>
      <c r="I48" s="567">
        <f t="shared" si="9"/>
        <v>0</v>
      </c>
      <c r="J48" s="593">
        <f>Margins!D47</f>
        <v>0</v>
      </c>
      <c r="K48" s="585">
        <f t="shared" si="11"/>
        <v>0</v>
      </c>
      <c r="L48" s="586" t="e">
        <f t="shared" si="10"/>
        <v>#DIV/0!</v>
      </c>
      <c r="M48" s="12"/>
      <c r="N48" s="12"/>
      <c r="O48" s="12"/>
      <c r="P48" s="9"/>
      <c r="Q48" s="9"/>
      <c r="R48" s="9"/>
      <c r="S48" s="9"/>
      <c r="T48" s="9"/>
      <c r="U48" s="9"/>
      <c r="V48" s="9"/>
      <c r="W48" s="9"/>
      <c r="X48" s="9"/>
      <c r="Y48" s="9"/>
      <c r="Z48" s="9"/>
    </row>
    <row r="49" spans="1:26" ht="15.75" outlineLevel="1">
      <c r="A49" s="530" t="str">
        <f>'Sales Data'!B49</f>
        <v>l</v>
      </c>
      <c r="B49" s="561">
        <f>'Sales Data'!D49</f>
        <v>0</v>
      </c>
      <c r="C49" s="458">
        <f>'Sales Data'!F49</f>
        <v>0</v>
      </c>
      <c r="D49" s="474">
        <f>Margins!F48</f>
        <v>0</v>
      </c>
      <c r="E49" s="563">
        <f>Margins!G48</f>
        <v>0</v>
      </c>
      <c r="F49" s="564">
        <v>0</v>
      </c>
      <c r="G49" s="565">
        <v>1</v>
      </c>
      <c r="H49" s="566">
        <f t="shared" si="8"/>
        <v>0</v>
      </c>
      <c r="I49" s="567">
        <f t="shared" si="9"/>
        <v>0</v>
      </c>
      <c r="J49" s="593">
        <f>Margins!D48</f>
        <v>0</v>
      </c>
      <c r="K49" s="585">
        <f t="shared" si="11"/>
        <v>0</v>
      </c>
      <c r="L49" s="586" t="e">
        <f t="shared" si="10"/>
        <v>#DIV/0!</v>
      </c>
      <c r="M49" s="12"/>
      <c r="N49" s="12"/>
      <c r="O49" s="12"/>
      <c r="P49" s="9"/>
      <c r="Q49" s="9"/>
      <c r="R49" s="9"/>
      <c r="S49" s="9"/>
      <c r="T49" s="9"/>
      <c r="U49" s="9"/>
      <c r="V49" s="9"/>
      <c r="W49" s="9"/>
      <c r="X49" s="9"/>
      <c r="Y49" s="9"/>
      <c r="Z49" s="9"/>
    </row>
    <row r="50" spans="1:26" ht="15.75">
      <c r="A50" s="531" t="str">
        <f>'Sales Data'!B50</f>
        <v>Package Size 1</v>
      </c>
      <c r="B50" s="587"/>
      <c r="C50" s="588"/>
      <c r="D50" s="587"/>
      <c r="E50" s="587"/>
      <c r="F50" s="589"/>
      <c r="G50" s="590"/>
      <c r="H50" s="577" t="s">
        <v>1</v>
      </c>
      <c r="I50" s="578">
        <f>SUM(I38:I49)</f>
        <v>0</v>
      </c>
      <c r="J50" s="591">
        <f>SUM(J38:J49)</f>
        <v>0</v>
      </c>
      <c r="K50" s="579">
        <f>SUM(K38:K49)</f>
        <v>0</v>
      </c>
      <c r="L50" s="580" t="e">
        <f t="shared" si="10"/>
        <v>#DIV/0!</v>
      </c>
      <c r="M50" s="12"/>
      <c r="N50" s="12"/>
      <c r="O50" s="12"/>
      <c r="P50" s="9"/>
      <c r="Q50" s="9"/>
      <c r="R50" s="9"/>
      <c r="S50" s="9"/>
      <c r="T50" s="9"/>
      <c r="U50" s="9"/>
      <c r="V50" s="9"/>
      <c r="W50" s="9"/>
      <c r="X50" s="9"/>
      <c r="Y50" s="9"/>
      <c r="Z50" s="9"/>
    </row>
    <row r="51" spans="1:26" ht="15.75" outlineLevel="1">
      <c r="A51" s="528" t="str">
        <f>'Sales Data'!B52</f>
        <v>Package Size 2</v>
      </c>
      <c r="B51" s="587"/>
      <c r="C51" s="588"/>
      <c r="D51" s="587"/>
      <c r="E51" s="587"/>
      <c r="F51" s="589"/>
      <c r="G51" s="590"/>
      <c r="H51" s="577"/>
      <c r="I51" s="594"/>
      <c r="J51" s="593"/>
      <c r="K51" s="593"/>
      <c r="L51" s="595"/>
      <c r="M51" s="12"/>
      <c r="N51" s="12"/>
      <c r="O51" s="12"/>
      <c r="P51" s="9"/>
      <c r="Q51" s="9"/>
      <c r="R51" s="9"/>
      <c r="S51" s="9"/>
      <c r="T51" s="9"/>
      <c r="U51" s="9"/>
      <c r="V51" s="9"/>
      <c r="W51" s="9"/>
      <c r="X51" s="9"/>
      <c r="Y51" s="9"/>
      <c r="Z51" s="9"/>
    </row>
    <row r="52" spans="1:26" ht="15.75" outlineLevel="1">
      <c r="A52" s="530" t="str">
        <f>'Sales Data'!B53</f>
        <v>a</v>
      </c>
      <c r="B52" s="561">
        <f>'Sales Data'!D53</f>
        <v>0</v>
      </c>
      <c r="C52" s="458">
        <f>'Sales Data'!F53</f>
        <v>0</v>
      </c>
      <c r="D52" s="474">
        <f>Margins!F51</f>
        <v>0</v>
      </c>
      <c r="E52" s="563">
        <f>Margins!G51</f>
        <v>0</v>
      </c>
      <c r="F52" s="564">
        <v>0</v>
      </c>
      <c r="G52" s="565">
        <v>1</v>
      </c>
      <c r="H52" s="566">
        <f>B52*G52</f>
        <v>0</v>
      </c>
      <c r="I52" s="567">
        <f>H52*F52</f>
        <v>0</v>
      </c>
      <c r="J52" s="593">
        <f>Margins!D51</f>
        <v>0</v>
      </c>
      <c r="K52" s="585">
        <f>I52-J52</f>
        <v>0</v>
      </c>
      <c r="L52" s="586" t="e">
        <f aca="true" t="shared" si="12" ref="L52:L64">K52/I52</f>
        <v>#DIV/0!</v>
      </c>
      <c r="M52" s="12"/>
      <c r="N52" s="12"/>
      <c r="O52" s="12"/>
      <c r="P52" s="9"/>
      <c r="Q52" s="9"/>
      <c r="R52" s="9"/>
      <c r="S52" s="9"/>
      <c r="T52" s="9"/>
      <c r="U52" s="9"/>
      <c r="V52" s="9"/>
      <c r="W52" s="9"/>
      <c r="X52" s="9"/>
      <c r="Y52" s="9"/>
      <c r="Z52" s="9"/>
    </row>
    <row r="53" spans="1:26" ht="15.75" outlineLevel="1">
      <c r="A53" s="530" t="str">
        <f>'Sales Data'!B54</f>
        <v>b</v>
      </c>
      <c r="B53" s="561">
        <f>'Sales Data'!D54</f>
        <v>0</v>
      </c>
      <c r="C53" s="458">
        <f>'Sales Data'!F54</f>
        <v>0</v>
      </c>
      <c r="D53" s="474">
        <f>Margins!F52</f>
        <v>0</v>
      </c>
      <c r="E53" s="563">
        <f>Margins!G52</f>
        <v>0</v>
      </c>
      <c r="F53" s="564">
        <v>0</v>
      </c>
      <c r="G53" s="565">
        <v>1</v>
      </c>
      <c r="H53" s="566">
        <f aca="true" t="shared" si="13" ref="H53:H62">B53*G53</f>
        <v>0</v>
      </c>
      <c r="I53" s="567">
        <f aca="true" t="shared" si="14" ref="I53:I63">H53*F53</f>
        <v>0</v>
      </c>
      <c r="J53" s="593">
        <f>Margins!D52</f>
        <v>0</v>
      </c>
      <c r="K53" s="585">
        <f aca="true" t="shared" si="15" ref="K53:K63">I53-J53</f>
        <v>0</v>
      </c>
      <c r="L53" s="586" t="e">
        <f t="shared" si="12"/>
        <v>#DIV/0!</v>
      </c>
      <c r="M53" s="12"/>
      <c r="N53" s="12"/>
      <c r="O53" s="12"/>
      <c r="P53" s="9"/>
      <c r="Q53" s="9"/>
      <c r="R53" s="9"/>
      <c r="S53" s="9"/>
      <c r="T53" s="9"/>
      <c r="U53" s="9"/>
      <c r="V53" s="9"/>
      <c r="W53" s="9"/>
      <c r="X53" s="9"/>
      <c r="Y53" s="9"/>
      <c r="Z53" s="9"/>
    </row>
    <row r="54" spans="1:26" ht="15.75" outlineLevel="1">
      <c r="A54" s="530" t="str">
        <f>'Sales Data'!B55</f>
        <v>c</v>
      </c>
      <c r="B54" s="561">
        <f>'Sales Data'!D55</f>
        <v>0</v>
      </c>
      <c r="C54" s="458">
        <f>'Sales Data'!F55</f>
        <v>0</v>
      </c>
      <c r="D54" s="474">
        <f>Margins!F53</f>
        <v>0</v>
      </c>
      <c r="E54" s="563">
        <f>Margins!G53</f>
        <v>0</v>
      </c>
      <c r="F54" s="564">
        <v>0</v>
      </c>
      <c r="G54" s="565">
        <v>1</v>
      </c>
      <c r="H54" s="566">
        <f t="shared" si="13"/>
        <v>0</v>
      </c>
      <c r="I54" s="567">
        <f t="shared" si="14"/>
        <v>0</v>
      </c>
      <c r="J54" s="593">
        <f>Margins!D53</f>
        <v>0</v>
      </c>
      <c r="K54" s="585">
        <f t="shared" si="15"/>
        <v>0</v>
      </c>
      <c r="L54" s="586" t="e">
        <f t="shared" si="12"/>
        <v>#DIV/0!</v>
      </c>
      <c r="M54" s="12"/>
      <c r="N54" s="12"/>
      <c r="O54" s="12"/>
      <c r="P54" s="9"/>
      <c r="Q54" s="9"/>
      <c r="R54" s="9"/>
      <c r="S54" s="9"/>
      <c r="T54" s="9"/>
      <c r="U54" s="9"/>
      <c r="V54" s="9"/>
      <c r="W54" s="9"/>
      <c r="X54" s="9"/>
      <c r="Y54" s="9"/>
      <c r="Z54" s="9"/>
    </row>
    <row r="55" spans="1:26" ht="15.75" outlineLevel="1">
      <c r="A55" s="530" t="str">
        <f>'Sales Data'!B56</f>
        <v>d</v>
      </c>
      <c r="B55" s="561">
        <f>'Sales Data'!D56</f>
        <v>0</v>
      </c>
      <c r="C55" s="458">
        <f>'Sales Data'!F56</f>
        <v>0</v>
      </c>
      <c r="D55" s="474">
        <f>Margins!F54</f>
        <v>0</v>
      </c>
      <c r="E55" s="563">
        <f>Margins!G54</f>
        <v>0</v>
      </c>
      <c r="F55" s="564">
        <v>0</v>
      </c>
      <c r="G55" s="565">
        <v>1</v>
      </c>
      <c r="H55" s="566">
        <f t="shared" si="13"/>
        <v>0</v>
      </c>
      <c r="I55" s="567">
        <f t="shared" si="14"/>
        <v>0</v>
      </c>
      <c r="J55" s="593">
        <f>Margins!D54</f>
        <v>0</v>
      </c>
      <c r="K55" s="585">
        <f t="shared" si="15"/>
        <v>0</v>
      </c>
      <c r="L55" s="586" t="e">
        <f t="shared" si="12"/>
        <v>#DIV/0!</v>
      </c>
      <c r="M55" s="12"/>
      <c r="N55" s="12"/>
      <c r="O55" s="12"/>
      <c r="P55" s="9"/>
      <c r="Q55" s="9"/>
      <c r="R55" s="9"/>
      <c r="S55" s="9"/>
      <c r="T55" s="9"/>
      <c r="U55" s="9"/>
      <c r="V55" s="9"/>
      <c r="W55" s="9"/>
      <c r="X55" s="9"/>
      <c r="Y55" s="9"/>
      <c r="Z55" s="9"/>
    </row>
    <row r="56" spans="1:26" ht="15.75" outlineLevel="1">
      <c r="A56" s="530" t="str">
        <f>'Sales Data'!B57</f>
        <v>e</v>
      </c>
      <c r="B56" s="561">
        <f>'Sales Data'!D57</f>
        <v>0</v>
      </c>
      <c r="C56" s="458">
        <f>'Sales Data'!F57</f>
        <v>0</v>
      </c>
      <c r="D56" s="474">
        <f>Margins!F55</f>
        <v>0</v>
      </c>
      <c r="E56" s="563">
        <f>Margins!G55</f>
        <v>0</v>
      </c>
      <c r="F56" s="564">
        <v>0</v>
      </c>
      <c r="G56" s="565">
        <v>1</v>
      </c>
      <c r="H56" s="566">
        <f t="shared" si="13"/>
        <v>0</v>
      </c>
      <c r="I56" s="567">
        <f t="shared" si="14"/>
        <v>0</v>
      </c>
      <c r="J56" s="593">
        <f>Margins!D55</f>
        <v>0</v>
      </c>
      <c r="K56" s="585">
        <f t="shared" si="15"/>
        <v>0</v>
      </c>
      <c r="L56" s="586" t="e">
        <f t="shared" si="12"/>
        <v>#DIV/0!</v>
      </c>
      <c r="M56" s="12"/>
      <c r="N56" s="12"/>
      <c r="O56" s="12"/>
      <c r="P56" s="9"/>
      <c r="Q56" s="9"/>
      <c r="R56" s="9"/>
      <c r="S56" s="9"/>
      <c r="T56" s="9"/>
      <c r="U56" s="9"/>
      <c r="V56" s="9"/>
      <c r="W56" s="9"/>
      <c r="X56" s="9"/>
      <c r="Y56" s="9"/>
      <c r="Z56" s="9"/>
    </row>
    <row r="57" spans="1:26" ht="15.75" outlineLevel="1">
      <c r="A57" s="530" t="str">
        <f>'Sales Data'!B58</f>
        <v>f</v>
      </c>
      <c r="B57" s="561">
        <f>'Sales Data'!D58</f>
        <v>0</v>
      </c>
      <c r="C57" s="458">
        <f>'Sales Data'!F58</f>
        <v>0</v>
      </c>
      <c r="D57" s="474">
        <f>Margins!F56</f>
        <v>0</v>
      </c>
      <c r="E57" s="563">
        <f>Margins!G56</f>
        <v>0</v>
      </c>
      <c r="F57" s="564">
        <v>0</v>
      </c>
      <c r="G57" s="565">
        <v>1</v>
      </c>
      <c r="H57" s="566">
        <f t="shared" si="13"/>
        <v>0</v>
      </c>
      <c r="I57" s="567">
        <f t="shared" si="14"/>
        <v>0</v>
      </c>
      <c r="J57" s="593">
        <f>Margins!D56</f>
        <v>0</v>
      </c>
      <c r="K57" s="585">
        <f t="shared" si="15"/>
        <v>0</v>
      </c>
      <c r="L57" s="586" t="e">
        <f t="shared" si="12"/>
        <v>#DIV/0!</v>
      </c>
      <c r="M57" s="12"/>
      <c r="N57" s="12"/>
      <c r="O57" s="12"/>
      <c r="P57" s="9"/>
      <c r="Q57" s="9"/>
      <c r="R57" s="9"/>
      <c r="S57" s="9"/>
      <c r="T57" s="9"/>
      <c r="U57" s="9"/>
      <c r="V57" s="9"/>
      <c r="W57" s="9"/>
      <c r="X57" s="9"/>
      <c r="Y57" s="9"/>
      <c r="Z57" s="9"/>
    </row>
    <row r="58" spans="1:26" ht="15.75" outlineLevel="1">
      <c r="A58" s="530" t="str">
        <f>'Sales Data'!B59</f>
        <v>g</v>
      </c>
      <c r="B58" s="561">
        <f>'Sales Data'!D59</f>
        <v>0</v>
      </c>
      <c r="C58" s="458">
        <f>'Sales Data'!F59</f>
        <v>0</v>
      </c>
      <c r="D58" s="474">
        <f>Margins!F57</f>
        <v>0</v>
      </c>
      <c r="E58" s="563">
        <f>Margins!G57</f>
        <v>0</v>
      </c>
      <c r="F58" s="564">
        <v>0</v>
      </c>
      <c r="G58" s="565">
        <v>1</v>
      </c>
      <c r="H58" s="566">
        <f t="shared" si="13"/>
        <v>0</v>
      </c>
      <c r="I58" s="567">
        <f t="shared" si="14"/>
        <v>0</v>
      </c>
      <c r="J58" s="593">
        <f>Margins!D57</f>
        <v>0</v>
      </c>
      <c r="K58" s="585">
        <f t="shared" si="15"/>
        <v>0</v>
      </c>
      <c r="L58" s="586" t="e">
        <f t="shared" si="12"/>
        <v>#DIV/0!</v>
      </c>
      <c r="M58" s="12"/>
      <c r="N58" s="12"/>
      <c r="O58" s="12"/>
      <c r="P58" s="9"/>
      <c r="Q58" s="9"/>
      <c r="R58" s="9"/>
      <c r="S58" s="9"/>
      <c r="T58" s="9"/>
      <c r="U58" s="9"/>
      <c r="V58" s="9"/>
      <c r="W58" s="9"/>
      <c r="X58" s="9"/>
      <c r="Y58" s="9"/>
      <c r="Z58" s="9"/>
    </row>
    <row r="59" spans="1:26" ht="15.75" outlineLevel="1">
      <c r="A59" s="530" t="str">
        <f>'Sales Data'!B60</f>
        <v>h</v>
      </c>
      <c r="B59" s="561">
        <f>'Sales Data'!D60</f>
        <v>0</v>
      </c>
      <c r="C59" s="458">
        <f>'Sales Data'!F60</f>
        <v>0</v>
      </c>
      <c r="D59" s="474">
        <f>Margins!F58</f>
        <v>0</v>
      </c>
      <c r="E59" s="563">
        <f>Margins!G58</f>
        <v>0</v>
      </c>
      <c r="F59" s="564">
        <v>0</v>
      </c>
      <c r="G59" s="565">
        <v>1</v>
      </c>
      <c r="H59" s="566">
        <f t="shared" si="13"/>
        <v>0</v>
      </c>
      <c r="I59" s="567">
        <f t="shared" si="14"/>
        <v>0</v>
      </c>
      <c r="J59" s="593">
        <f>Margins!D58</f>
        <v>0</v>
      </c>
      <c r="K59" s="585">
        <f t="shared" si="15"/>
        <v>0</v>
      </c>
      <c r="L59" s="586" t="e">
        <f t="shared" si="12"/>
        <v>#DIV/0!</v>
      </c>
      <c r="M59" s="12"/>
      <c r="N59" s="12"/>
      <c r="O59" s="12"/>
      <c r="P59" s="9"/>
      <c r="Q59" s="9"/>
      <c r="R59" s="9"/>
      <c r="S59" s="9"/>
      <c r="T59" s="9"/>
      <c r="U59" s="9"/>
      <c r="V59" s="9"/>
      <c r="W59" s="9"/>
      <c r="X59" s="9"/>
      <c r="Y59" s="9"/>
      <c r="Z59" s="9"/>
    </row>
    <row r="60" spans="1:26" ht="15.75" outlineLevel="1">
      <c r="A60" s="530" t="str">
        <f>'Sales Data'!B61</f>
        <v>i</v>
      </c>
      <c r="B60" s="561">
        <f>'Sales Data'!D61</f>
        <v>0</v>
      </c>
      <c r="C60" s="458">
        <f>'Sales Data'!F61</f>
        <v>0</v>
      </c>
      <c r="D60" s="474">
        <f>Margins!F59</f>
        <v>0</v>
      </c>
      <c r="E60" s="563">
        <f>Margins!G59</f>
        <v>0</v>
      </c>
      <c r="F60" s="564">
        <v>0</v>
      </c>
      <c r="G60" s="565">
        <v>1</v>
      </c>
      <c r="H60" s="566">
        <f t="shared" si="13"/>
        <v>0</v>
      </c>
      <c r="I60" s="567">
        <f t="shared" si="14"/>
        <v>0</v>
      </c>
      <c r="J60" s="593">
        <f>Margins!D59</f>
        <v>0</v>
      </c>
      <c r="K60" s="585">
        <f t="shared" si="15"/>
        <v>0</v>
      </c>
      <c r="L60" s="586" t="e">
        <f t="shared" si="12"/>
        <v>#DIV/0!</v>
      </c>
      <c r="M60" s="12"/>
      <c r="N60" s="12"/>
      <c r="O60" s="12"/>
      <c r="P60" s="9"/>
      <c r="Q60" s="9"/>
      <c r="R60" s="9"/>
      <c r="S60" s="9"/>
      <c r="T60" s="9"/>
      <c r="U60" s="9"/>
      <c r="V60" s="9"/>
      <c r="W60" s="9"/>
      <c r="X60" s="9"/>
      <c r="Y60" s="9"/>
      <c r="Z60" s="9"/>
    </row>
    <row r="61" spans="1:26" ht="15.75" outlineLevel="1">
      <c r="A61" s="530" t="str">
        <f>'Sales Data'!B62</f>
        <v>j</v>
      </c>
      <c r="B61" s="561">
        <f>'Sales Data'!D62</f>
        <v>0</v>
      </c>
      <c r="C61" s="458">
        <f>'Sales Data'!F62</f>
        <v>0</v>
      </c>
      <c r="D61" s="474">
        <f>Margins!F60</f>
        <v>0</v>
      </c>
      <c r="E61" s="563">
        <f>Margins!G60</f>
        <v>0</v>
      </c>
      <c r="F61" s="564">
        <v>0</v>
      </c>
      <c r="G61" s="565">
        <v>1</v>
      </c>
      <c r="H61" s="566">
        <f t="shared" si="13"/>
        <v>0</v>
      </c>
      <c r="I61" s="567">
        <f t="shared" si="14"/>
        <v>0</v>
      </c>
      <c r="J61" s="593">
        <f>Margins!D60</f>
        <v>0</v>
      </c>
      <c r="K61" s="585">
        <f t="shared" si="15"/>
        <v>0</v>
      </c>
      <c r="L61" s="586" t="e">
        <f t="shared" si="12"/>
        <v>#DIV/0!</v>
      </c>
      <c r="M61" s="12"/>
      <c r="N61" s="12"/>
      <c r="O61" s="12"/>
      <c r="P61" s="9"/>
      <c r="Q61" s="9"/>
      <c r="R61" s="9"/>
      <c r="S61" s="9"/>
      <c r="T61" s="9"/>
      <c r="U61" s="9"/>
      <c r="V61" s="9"/>
      <c r="W61" s="9"/>
      <c r="X61" s="9"/>
      <c r="Y61" s="9"/>
      <c r="Z61" s="9"/>
    </row>
    <row r="62" spans="1:26" ht="15.75" outlineLevel="1">
      <c r="A62" s="530" t="str">
        <f>'Sales Data'!B63</f>
        <v>k</v>
      </c>
      <c r="B62" s="561">
        <f>'Sales Data'!D63</f>
        <v>0</v>
      </c>
      <c r="C62" s="458">
        <f>'Sales Data'!F63</f>
        <v>0</v>
      </c>
      <c r="D62" s="474">
        <f>Margins!F61</f>
        <v>0</v>
      </c>
      <c r="E62" s="563">
        <f>Margins!G61</f>
        <v>0</v>
      </c>
      <c r="F62" s="564">
        <v>0</v>
      </c>
      <c r="G62" s="565">
        <v>1</v>
      </c>
      <c r="H62" s="566">
        <f t="shared" si="13"/>
        <v>0</v>
      </c>
      <c r="I62" s="567">
        <f t="shared" si="14"/>
        <v>0</v>
      </c>
      <c r="J62" s="593">
        <f>Margins!D61</f>
        <v>0</v>
      </c>
      <c r="K62" s="585">
        <f t="shared" si="15"/>
        <v>0</v>
      </c>
      <c r="L62" s="586" t="e">
        <f t="shared" si="12"/>
        <v>#DIV/0!</v>
      </c>
      <c r="M62" s="12"/>
      <c r="N62" s="12"/>
      <c r="O62" s="12"/>
      <c r="P62" s="9"/>
      <c r="Q62" s="9"/>
      <c r="R62" s="9"/>
      <c r="S62" s="9"/>
      <c r="T62" s="9"/>
      <c r="U62" s="9"/>
      <c r="V62" s="9"/>
      <c r="W62" s="9"/>
      <c r="X62" s="9"/>
      <c r="Y62" s="9"/>
      <c r="Z62" s="9"/>
    </row>
    <row r="63" spans="1:26" ht="15.75" outlineLevel="1">
      <c r="A63" s="530" t="str">
        <f>'Sales Data'!B64</f>
        <v>l</v>
      </c>
      <c r="B63" s="561">
        <f>'Sales Data'!D64</f>
        <v>0</v>
      </c>
      <c r="C63" s="458">
        <f>'Sales Data'!F64</f>
        <v>0</v>
      </c>
      <c r="D63" s="474">
        <f>Margins!F62</f>
        <v>0</v>
      </c>
      <c r="E63" s="563">
        <f>Margins!G62</f>
        <v>0</v>
      </c>
      <c r="F63" s="564">
        <v>0</v>
      </c>
      <c r="G63" s="565">
        <v>1</v>
      </c>
      <c r="H63" s="566">
        <f>B63*G63</f>
        <v>0</v>
      </c>
      <c r="I63" s="567">
        <f t="shared" si="14"/>
        <v>0</v>
      </c>
      <c r="J63" s="593">
        <f>Margins!D62</f>
        <v>0</v>
      </c>
      <c r="K63" s="585">
        <f t="shared" si="15"/>
        <v>0</v>
      </c>
      <c r="L63" s="586" t="e">
        <f t="shared" si="12"/>
        <v>#DIV/0!</v>
      </c>
      <c r="M63" s="12"/>
      <c r="N63" s="12"/>
      <c r="O63" s="12"/>
      <c r="P63" s="9"/>
      <c r="Q63" s="9"/>
      <c r="R63" s="9"/>
      <c r="S63" s="9"/>
      <c r="T63" s="9"/>
      <c r="U63" s="9"/>
      <c r="V63" s="9"/>
      <c r="W63" s="9"/>
      <c r="X63" s="9"/>
      <c r="Y63" s="9"/>
      <c r="Z63" s="9"/>
    </row>
    <row r="64" spans="1:26" ht="15.75">
      <c r="A64" s="531" t="str">
        <f>'Sales Data'!B65</f>
        <v>Package Size 2</v>
      </c>
      <c r="B64" s="587"/>
      <c r="C64" s="588"/>
      <c r="D64" s="587"/>
      <c r="E64" s="587"/>
      <c r="F64" s="589"/>
      <c r="G64" s="590"/>
      <c r="H64" s="577" t="s">
        <v>1</v>
      </c>
      <c r="I64" s="578">
        <f>SUM(I52:I63)</f>
        <v>0</v>
      </c>
      <c r="J64" s="591">
        <f>SUM(J52:J63)</f>
        <v>0</v>
      </c>
      <c r="K64" s="579">
        <f>SUM(K52:K63)</f>
        <v>0</v>
      </c>
      <c r="L64" s="580" t="e">
        <f t="shared" si="12"/>
        <v>#DIV/0!</v>
      </c>
      <c r="M64" s="12"/>
      <c r="N64" s="12"/>
      <c r="O64" s="12"/>
      <c r="P64" s="9"/>
      <c r="Q64" s="9"/>
      <c r="R64" s="9"/>
      <c r="S64" s="9"/>
      <c r="T64" s="9"/>
      <c r="U64" s="9"/>
      <c r="V64" s="9"/>
      <c r="W64" s="9"/>
      <c r="X64" s="9"/>
      <c r="Y64" s="9"/>
      <c r="Z64" s="9"/>
    </row>
    <row r="65" spans="1:26" ht="18">
      <c r="A65" s="105" t="str">
        <f>Margins!A64</f>
        <v>Recipe 3</v>
      </c>
      <c r="B65" s="587"/>
      <c r="C65" s="588"/>
      <c r="D65" s="587"/>
      <c r="E65" s="587"/>
      <c r="F65" s="589"/>
      <c r="G65" s="590"/>
      <c r="H65" s="581"/>
      <c r="I65" s="582"/>
      <c r="J65" s="583"/>
      <c r="K65" s="583"/>
      <c r="L65" s="584"/>
      <c r="M65" s="12"/>
      <c r="N65" s="12"/>
      <c r="O65" s="12"/>
      <c r="P65" s="9"/>
      <c r="Q65" s="9"/>
      <c r="R65" s="9"/>
      <c r="S65" s="9"/>
      <c r="T65" s="9"/>
      <c r="U65" s="9"/>
      <c r="V65" s="9"/>
      <c r="W65" s="9"/>
      <c r="X65" s="9"/>
      <c r="Y65" s="9"/>
      <c r="Z65" s="9"/>
    </row>
    <row r="66" spans="1:26" ht="15.75" outlineLevel="1">
      <c r="A66" s="528" t="str">
        <f>'Sales Data'!B67</f>
        <v>Package Size 1</v>
      </c>
      <c r="B66" s="587"/>
      <c r="C66" s="588"/>
      <c r="D66" s="587"/>
      <c r="E66" s="587"/>
      <c r="F66" s="589"/>
      <c r="G66" s="590"/>
      <c r="H66" s="581"/>
      <c r="I66" s="582"/>
      <c r="J66" s="583"/>
      <c r="K66" s="583"/>
      <c r="L66" s="584"/>
      <c r="M66" s="12"/>
      <c r="N66" s="12"/>
      <c r="O66" s="12"/>
      <c r="P66" s="9"/>
      <c r="Q66" s="9"/>
      <c r="R66" s="9"/>
      <c r="S66" s="9"/>
      <c r="T66" s="9"/>
      <c r="U66" s="9"/>
      <c r="V66" s="9"/>
      <c r="W66" s="9"/>
      <c r="X66" s="9"/>
      <c r="Y66" s="9"/>
      <c r="Z66" s="9"/>
    </row>
    <row r="67" spans="1:26" ht="15.75" outlineLevel="1">
      <c r="A67" s="530" t="str">
        <f>'Sales Data'!B68</f>
        <v>a</v>
      </c>
      <c r="B67" s="561">
        <f>'Sales Data'!D68</f>
        <v>0</v>
      </c>
      <c r="C67" s="458">
        <f>'Sales Data'!F68</f>
        <v>0</v>
      </c>
      <c r="D67" s="474">
        <f>Margins!F66</f>
        <v>0</v>
      </c>
      <c r="E67" s="563">
        <f>Margins!G66</f>
        <v>0</v>
      </c>
      <c r="F67" s="564">
        <v>0</v>
      </c>
      <c r="G67" s="565">
        <v>1</v>
      </c>
      <c r="H67" s="566">
        <f>B67*G67</f>
        <v>0</v>
      </c>
      <c r="I67" s="567">
        <f>H67*F67</f>
        <v>0</v>
      </c>
      <c r="J67" s="593">
        <f>Margins!D66</f>
        <v>0</v>
      </c>
      <c r="K67" s="585">
        <f aca="true" t="shared" si="16" ref="K67:K78">I67-J67</f>
        <v>0</v>
      </c>
      <c r="L67" s="586" t="e">
        <f aca="true" t="shared" si="17" ref="L67:L79">K67/I67</f>
        <v>#DIV/0!</v>
      </c>
      <c r="M67" s="12"/>
      <c r="N67" s="12"/>
      <c r="O67" s="12"/>
      <c r="P67" s="9"/>
      <c r="Q67" s="9"/>
      <c r="R67" s="9"/>
      <c r="S67" s="9"/>
      <c r="T67" s="9"/>
      <c r="U67" s="9"/>
      <c r="V67" s="9"/>
      <c r="W67" s="9"/>
      <c r="X67" s="9"/>
      <c r="Y67" s="9"/>
      <c r="Z67" s="9"/>
    </row>
    <row r="68" spans="1:26" ht="15.75" outlineLevel="1">
      <c r="A68" s="530" t="str">
        <f>'Sales Data'!B69</f>
        <v>b</v>
      </c>
      <c r="B68" s="561">
        <f>'Sales Data'!D69</f>
        <v>0</v>
      </c>
      <c r="C68" s="458">
        <f>'Sales Data'!F69</f>
        <v>0</v>
      </c>
      <c r="D68" s="474">
        <f>Margins!F67</f>
        <v>0</v>
      </c>
      <c r="E68" s="563">
        <f>Margins!G67</f>
        <v>0</v>
      </c>
      <c r="F68" s="564">
        <v>0</v>
      </c>
      <c r="G68" s="565">
        <v>1</v>
      </c>
      <c r="H68" s="566">
        <f aca="true" t="shared" si="18" ref="H68:H78">B68*G68</f>
        <v>0</v>
      </c>
      <c r="I68" s="567">
        <f aca="true" t="shared" si="19" ref="I68:I78">H68*F68</f>
        <v>0</v>
      </c>
      <c r="J68" s="593">
        <f>Margins!D67</f>
        <v>0</v>
      </c>
      <c r="K68" s="585">
        <f t="shared" si="16"/>
        <v>0</v>
      </c>
      <c r="L68" s="586" t="e">
        <f t="shared" si="17"/>
        <v>#DIV/0!</v>
      </c>
      <c r="M68" s="12"/>
      <c r="N68" s="12"/>
      <c r="O68" s="12"/>
      <c r="P68" s="9"/>
      <c r="Q68" s="9"/>
      <c r="R68" s="9"/>
      <c r="S68" s="9"/>
      <c r="T68" s="9"/>
      <c r="U68" s="9"/>
      <c r="V68" s="9"/>
      <c r="W68" s="9"/>
      <c r="X68" s="9"/>
      <c r="Y68" s="9"/>
      <c r="Z68" s="9"/>
    </row>
    <row r="69" spans="1:26" ht="15.75" outlineLevel="1">
      <c r="A69" s="530" t="str">
        <f>'Sales Data'!B70</f>
        <v>c</v>
      </c>
      <c r="B69" s="561">
        <f>'Sales Data'!D70</f>
        <v>0</v>
      </c>
      <c r="C69" s="458">
        <f>'Sales Data'!F70</f>
        <v>0</v>
      </c>
      <c r="D69" s="474">
        <f>Margins!F68</f>
        <v>0</v>
      </c>
      <c r="E69" s="563">
        <f>Margins!G68</f>
        <v>0</v>
      </c>
      <c r="F69" s="564">
        <v>0</v>
      </c>
      <c r="G69" s="565">
        <v>1</v>
      </c>
      <c r="H69" s="566">
        <f t="shared" si="18"/>
        <v>0</v>
      </c>
      <c r="I69" s="567">
        <f t="shared" si="19"/>
        <v>0</v>
      </c>
      <c r="J69" s="593">
        <f>Margins!D68</f>
        <v>0</v>
      </c>
      <c r="K69" s="585">
        <f t="shared" si="16"/>
        <v>0</v>
      </c>
      <c r="L69" s="586" t="e">
        <f t="shared" si="17"/>
        <v>#DIV/0!</v>
      </c>
      <c r="M69" s="12"/>
      <c r="N69" s="12"/>
      <c r="O69" s="12"/>
      <c r="P69" s="9"/>
      <c r="Q69" s="9"/>
      <c r="R69" s="9"/>
      <c r="S69" s="9"/>
      <c r="T69" s="9"/>
      <c r="U69" s="9"/>
      <c r="V69" s="9"/>
      <c r="W69" s="9"/>
      <c r="X69" s="9"/>
      <c r="Y69" s="9"/>
      <c r="Z69" s="9"/>
    </row>
    <row r="70" spans="1:26" ht="15.75" outlineLevel="1">
      <c r="A70" s="530" t="str">
        <f>'Sales Data'!B71</f>
        <v>d</v>
      </c>
      <c r="B70" s="561">
        <f>'Sales Data'!D71</f>
        <v>0</v>
      </c>
      <c r="C70" s="458">
        <f>'Sales Data'!F71</f>
        <v>0</v>
      </c>
      <c r="D70" s="474">
        <f>Margins!F69</f>
        <v>0</v>
      </c>
      <c r="E70" s="563">
        <f>Margins!G69</f>
        <v>0</v>
      </c>
      <c r="F70" s="564">
        <v>0</v>
      </c>
      <c r="G70" s="565">
        <v>1</v>
      </c>
      <c r="H70" s="566">
        <f t="shared" si="18"/>
        <v>0</v>
      </c>
      <c r="I70" s="567">
        <f t="shared" si="19"/>
        <v>0</v>
      </c>
      <c r="J70" s="593">
        <f>Margins!D69</f>
        <v>0</v>
      </c>
      <c r="K70" s="585">
        <f t="shared" si="16"/>
        <v>0</v>
      </c>
      <c r="L70" s="586" t="e">
        <f t="shared" si="17"/>
        <v>#DIV/0!</v>
      </c>
      <c r="M70" s="12"/>
      <c r="N70" s="12"/>
      <c r="O70" s="12"/>
      <c r="P70" s="9"/>
      <c r="Q70" s="9"/>
      <c r="R70" s="9"/>
      <c r="S70" s="9"/>
      <c r="T70" s="9"/>
      <c r="U70" s="9"/>
      <c r="V70" s="9"/>
      <c r="W70" s="9"/>
      <c r="X70" s="9"/>
      <c r="Y70" s="9"/>
      <c r="Z70" s="9"/>
    </row>
    <row r="71" spans="1:26" ht="15.75" outlineLevel="1">
      <c r="A71" s="530" t="str">
        <f>'Sales Data'!B72</f>
        <v>e</v>
      </c>
      <c r="B71" s="561">
        <f>'Sales Data'!D72</f>
        <v>0</v>
      </c>
      <c r="C71" s="458">
        <f>'Sales Data'!F72</f>
        <v>0</v>
      </c>
      <c r="D71" s="474">
        <f>Margins!F70</f>
        <v>0</v>
      </c>
      <c r="E71" s="563">
        <f>Margins!G70</f>
        <v>0</v>
      </c>
      <c r="F71" s="564">
        <v>0</v>
      </c>
      <c r="G71" s="565">
        <v>1</v>
      </c>
      <c r="H71" s="566">
        <f t="shared" si="18"/>
        <v>0</v>
      </c>
      <c r="I71" s="567">
        <f t="shared" si="19"/>
        <v>0</v>
      </c>
      <c r="J71" s="593">
        <f>Margins!D70</f>
        <v>0</v>
      </c>
      <c r="K71" s="585">
        <f t="shared" si="16"/>
        <v>0</v>
      </c>
      <c r="L71" s="586" t="e">
        <f t="shared" si="17"/>
        <v>#DIV/0!</v>
      </c>
      <c r="M71" s="12"/>
      <c r="N71" s="12"/>
      <c r="O71" s="12"/>
      <c r="P71" s="9"/>
      <c r="Q71" s="9"/>
      <c r="R71" s="9"/>
      <c r="S71" s="9"/>
      <c r="T71" s="9"/>
      <c r="U71" s="9"/>
      <c r="V71" s="9"/>
      <c r="W71" s="9"/>
      <c r="X71" s="9"/>
      <c r="Y71" s="9"/>
      <c r="Z71" s="9"/>
    </row>
    <row r="72" spans="1:26" ht="15.75" outlineLevel="1">
      <c r="A72" s="530" t="str">
        <f>'Sales Data'!B73</f>
        <v>f</v>
      </c>
      <c r="B72" s="561">
        <f>'Sales Data'!D73</f>
        <v>0</v>
      </c>
      <c r="C72" s="458">
        <f>'Sales Data'!F73</f>
        <v>0</v>
      </c>
      <c r="D72" s="474">
        <f>Margins!F71</f>
        <v>0</v>
      </c>
      <c r="E72" s="563">
        <f>Margins!G71</f>
        <v>0</v>
      </c>
      <c r="F72" s="564">
        <v>0</v>
      </c>
      <c r="G72" s="565">
        <v>1</v>
      </c>
      <c r="H72" s="566">
        <f t="shared" si="18"/>
        <v>0</v>
      </c>
      <c r="I72" s="567">
        <f t="shared" si="19"/>
        <v>0</v>
      </c>
      <c r="J72" s="593">
        <f>Margins!D71</f>
        <v>0</v>
      </c>
      <c r="K72" s="585">
        <f t="shared" si="16"/>
        <v>0</v>
      </c>
      <c r="L72" s="586" t="e">
        <f t="shared" si="17"/>
        <v>#DIV/0!</v>
      </c>
      <c r="M72" s="12"/>
      <c r="N72" s="12"/>
      <c r="O72" s="12"/>
      <c r="P72" s="9"/>
      <c r="Q72" s="9"/>
      <c r="R72" s="9"/>
      <c r="S72" s="9"/>
      <c r="T72" s="9"/>
      <c r="U72" s="9"/>
      <c r="V72" s="9"/>
      <c r="W72" s="9"/>
      <c r="X72" s="9"/>
      <c r="Y72" s="9"/>
      <c r="Z72" s="9"/>
    </row>
    <row r="73" spans="1:26" ht="15.75" outlineLevel="1">
      <c r="A73" s="530" t="str">
        <f>'Sales Data'!B74</f>
        <v>g</v>
      </c>
      <c r="B73" s="561">
        <f>'Sales Data'!D74</f>
        <v>0</v>
      </c>
      <c r="C73" s="458">
        <f>'Sales Data'!F74</f>
        <v>0</v>
      </c>
      <c r="D73" s="474">
        <f>Margins!F72</f>
        <v>0</v>
      </c>
      <c r="E73" s="563">
        <f>Margins!G72</f>
        <v>0</v>
      </c>
      <c r="F73" s="564">
        <v>0</v>
      </c>
      <c r="G73" s="565">
        <v>1</v>
      </c>
      <c r="H73" s="566">
        <f t="shared" si="18"/>
        <v>0</v>
      </c>
      <c r="I73" s="567">
        <f t="shared" si="19"/>
        <v>0</v>
      </c>
      <c r="J73" s="593">
        <f>Margins!D72</f>
        <v>0</v>
      </c>
      <c r="K73" s="585">
        <f t="shared" si="16"/>
        <v>0</v>
      </c>
      <c r="L73" s="586" t="e">
        <f t="shared" si="17"/>
        <v>#DIV/0!</v>
      </c>
      <c r="M73" s="12"/>
      <c r="N73" s="12"/>
      <c r="O73" s="12"/>
      <c r="P73" s="9"/>
      <c r="Q73" s="9"/>
      <c r="R73" s="9"/>
      <c r="S73" s="9"/>
      <c r="T73" s="9"/>
      <c r="U73" s="9"/>
      <c r="V73" s="9"/>
      <c r="W73" s="9"/>
      <c r="X73" s="9"/>
      <c r="Y73" s="9"/>
      <c r="Z73" s="9"/>
    </row>
    <row r="74" spans="1:26" ht="15.75" outlineLevel="1">
      <c r="A74" s="530" t="str">
        <f>'Sales Data'!B75</f>
        <v>h</v>
      </c>
      <c r="B74" s="561">
        <f>'Sales Data'!D75</f>
        <v>0</v>
      </c>
      <c r="C74" s="458">
        <f>'Sales Data'!F75</f>
        <v>0</v>
      </c>
      <c r="D74" s="474">
        <f>Margins!F73</f>
        <v>0</v>
      </c>
      <c r="E74" s="563">
        <f>Margins!G73</f>
        <v>0</v>
      </c>
      <c r="F74" s="564">
        <v>0</v>
      </c>
      <c r="G74" s="565">
        <v>1</v>
      </c>
      <c r="H74" s="566">
        <f t="shared" si="18"/>
        <v>0</v>
      </c>
      <c r="I74" s="567">
        <f t="shared" si="19"/>
        <v>0</v>
      </c>
      <c r="J74" s="593">
        <f>Margins!D73</f>
        <v>0</v>
      </c>
      <c r="K74" s="585">
        <f t="shared" si="16"/>
        <v>0</v>
      </c>
      <c r="L74" s="586" t="e">
        <f t="shared" si="17"/>
        <v>#DIV/0!</v>
      </c>
      <c r="M74" s="12"/>
      <c r="N74" s="12"/>
      <c r="O74" s="12"/>
      <c r="P74" s="9"/>
      <c r="Q74" s="9"/>
      <c r="R74" s="9"/>
      <c r="S74" s="9"/>
      <c r="T74" s="9"/>
      <c r="U74" s="9"/>
      <c r="V74" s="9"/>
      <c r="W74" s="9"/>
      <c r="X74" s="9"/>
      <c r="Y74" s="9"/>
      <c r="Z74" s="9"/>
    </row>
    <row r="75" spans="1:26" ht="15.75" outlineLevel="1">
      <c r="A75" s="530" t="str">
        <f>'Sales Data'!B76</f>
        <v>i</v>
      </c>
      <c r="B75" s="561">
        <f>'Sales Data'!D76</f>
        <v>0</v>
      </c>
      <c r="C75" s="458">
        <f>'Sales Data'!F76</f>
        <v>0</v>
      </c>
      <c r="D75" s="474">
        <f>Margins!F74</f>
        <v>0</v>
      </c>
      <c r="E75" s="563">
        <f>Margins!G74</f>
        <v>0</v>
      </c>
      <c r="F75" s="564">
        <v>0</v>
      </c>
      <c r="G75" s="565">
        <v>1</v>
      </c>
      <c r="H75" s="566">
        <f t="shared" si="18"/>
        <v>0</v>
      </c>
      <c r="I75" s="567">
        <f t="shared" si="19"/>
        <v>0</v>
      </c>
      <c r="J75" s="593">
        <f>Margins!D74</f>
        <v>0</v>
      </c>
      <c r="K75" s="585">
        <f t="shared" si="16"/>
        <v>0</v>
      </c>
      <c r="L75" s="586" t="e">
        <f t="shared" si="17"/>
        <v>#DIV/0!</v>
      </c>
      <c r="M75" s="12"/>
      <c r="N75" s="12"/>
      <c r="O75" s="12"/>
      <c r="P75" s="9"/>
      <c r="Q75" s="9"/>
      <c r="R75" s="9"/>
      <c r="S75" s="9"/>
      <c r="T75" s="9"/>
      <c r="U75" s="9"/>
      <c r="V75" s="9"/>
      <c r="W75" s="9"/>
      <c r="X75" s="9"/>
      <c r="Y75" s="9"/>
      <c r="Z75" s="9"/>
    </row>
    <row r="76" spans="1:26" ht="15.75" outlineLevel="1">
      <c r="A76" s="530" t="str">
        <f>'Sales Data'!B77</f>
        <v>j</v>
      </c>
      <c r="B76" s="561">
        <f>'Sales Data'!D77</f>
        <v>0</v>
      </c>
      <c r="C76" s="458">
        <f>'Sales Data'!F77</f>
        <v>0</v>
      </c>
      <c r="D76" s="474">
        <f>Margins!F75</f>
        <v>0</v>
      </c>
      <c r="E76" s="563">
        <f>Margins!G75</f>
        <v>0</v>
      </c>
      <c r="F76" s="564">
        <v>0</v>
      </c>
      <c r="G76" s="565">
        <v>1</v>
      </c>
      <c r="H76" s="566">
        <f t="shared" si="18"/>
        <v>0</v>
      </c>
      <c r="I76" s="567">
        <f t="shared" si="19"/>
        <v>0</v>
      </c>
      <c r="J76" s="593">
        <f>Margins!D75</f>
        <v>0</v>
      </c>
      <c r="K76" s="585">
        <f t="shared" si="16"/>
        <v>0</v>
      </c>
      <c r="L76" s="586" t="e">
        <f t="shared" si="17"/>
        <v>#DIV/0!</v>
      </c>
      <c r="M76" s="12"/>
      <c r="N76" s="12"/>
      <c r="O76" s="12"/>
      <c r="P76" s="9"/>
      <c r="Q76" s="9"/>
      <c r="R76" s="9"/>
      <c r="S76" s="9"/>
      <c r="T76" s="9"/>
      <c r="U76" s="9"/>
      <c r="V76" s="9"/>
      <c r="W76" s="9"/>
      <c r="X76" s="9"/>
      <c r="Y76" s="9"/>
      <c r="Z76" s="9"/>
    </row>
    <row r="77" spans="1:26" ht="15.75" outlineLevel="1">
      <c r="A77" s="530" t="str">
        <f>'Sales Data'!B78</f>
        <v>k</v>
      </c>
      <c r="B77" s="561">
        <f>'Sales Data'!D78</f>
        <v>0</v>
      </c>
      <c r="C77" s="458">
        <f>'Sales Data'!F78</f>
        <v>0</v>
      </c>
      <c r="D77" s="474">
        <f>Margins!F76</f>
        <v>0</v>
      </c>
      <c r="E77" s="563">
        <f>Margins!G76</f>
        <v>0</v>
      </c>
      <c r="F77" s="564">
        <v>0</v>
      </c>
      <c r="G77" s="565">
        <v>1</v>
      </c>
      <c r="H77" s="566">
        <f t="shared" si="18"/>
        <v>0</v>
      </c>
      <c r="I77" s="567">
        <f t="shared" si="19"/>
        <v>0</v>
      </c>
      <c r="J77" s="593">
        <f>Margins!D76</f>
        <v>0</v>
      </c>
      <c r="K77" s="585">
        <f t="shared" si="16"/>
        <v>0</v>
      </c>
      <c r="L77" s="586" t="e">
        <f t="shared" si="17"/>
        <v>#DIV/0!</v>
      </c>
      <c r="M77" s="12"/>
      <c r="N77" s="12"/>
      <c r="O77" s="12"/>
      <c r="P77" s="9"/>
      <c r="Q77" s="9"/>
      <c r="R77" s="9"/>
      <c r="S77" s="9"/>
      <c r="T77" s="9"/>
      <c r="U77" s="9"/>
      <c r="V77" s="9"/>
      <c r="W77" s="9"/>
      <c r="X77" s="9"/>
      <c r="Y77" s="9"/>
      <c r="Z77" s="9"/>
    </row>
    <row r="78" spans="1:26" ht="15.75" outlineLevel="1">
      <c r="A78" s="530" t="str">
        <f>'Sales Data'!B79</f>
        <v>l</v>
      </c>
      <c r="B78" s="561">
        <f>'Sales Data'!D79</f>
        <v>0</v>
      </c>
      <c r="C78" s="458">
        <f>'Sales Data'!F79</f>
        <v>0</v>
      </c>
      <c r="D78" s="474">
        <f>Margins!F77</f>
        <v>0</v>
      </c>
      <c r="E78" s="563">
        <f>Margins!G77</f>
        <v>0</v>
      </c>
      <c r="F78" s="564">
        <v>0</v>
      </c>
      <c r="G78" s="565">
        <v>1</v>
      </c>
      <c r="H78" s="566">
        <f t="shared" si="18"/>
        <v>0</v>
      </c>
      <c r="I78" s="567">
        <f t="shared" si="19"/>
        <v>0</v>
      </c>
      <c r="J78" s="593">
        <f>Margins!D77</f>
        <v>0</v>
      </c>
      <c r="K78" s="585">
        <f t="shared" si="16"/>
        <v>0</v>
      </c>
      <c r="L78" s="586" t="e">
        <f t="shared" si="17"/>
        <v>#DIV/0!</v>
      </c>
      <c r="M78" s="12"/>
      <c r="N78" s="12"/>
      <c r="O78" s="12"/>
      <c r="P78" s="9"/>
      <c r="Q78" s="9"/>
      <c r="R78" s="9"/>
      <c r="S78" s="9"/>
      <c r="T78" s="9"/>
      <c r="U78" s="9"/>
      <c r="V78" s="9"/>
      <c r="W78" s="9"/>
      <c r="X78" s="9"/>
      <c r="Y78" s="9"/>
      <c r="Z78" s="9"/>
    </row>
    <row r="79" spans="1:26" ht="15.75">
      <c r="A79" s="531" t="str">
        <f>'Sales Data'!B80</f>
        <v>Package Size 1</v>
      </c>
      <c r="B79" s="587"/>
      <c r="C79" s="588"/>
      <c r="D79" s="587"/>
      <c r="E79" s="587"/>
      <c r="F79" s="589"/>
      <c r="G79" s="590"/>
      <c r="H79" s="577" t="s">
        <v>1</v>
      </c>
      <c r="I79" s="578">
        <f>SUM(I67:I78)</f>
        <v>0</v>
      </c>
      <c r="J79" s="591">
        <f>SUM(J67:J78)</f>
        <v>0</v>
      </c>
      <c r="K79" s="579">
        <f>SUM(K67:K78)</f>
        <v>0</v>
      </c>
      <c r="L79" s="580" t="e">
        <f t="shared" si="17"/>
        <v>#DIV/0!</v>
      </c>
      <c r="M79" s="12"/>
      <c r="N79" s="12"/>
      <c r="O79" s="12"/>
      <c r="P79" s="9"/>
      <c r="Q79" s="9"/>
      <c r="R79" s="9"/>
      <c r="S79" s="9"/>
      <c r="T79" s="9"/>
      <c r="U79" s="9"/>
      <c r="V79" s="9"/>
      <c r="W79" s="9"/>
      <c r="X79" s="9"/>
      <c r="Y79" s="9"/>
      <c r="Z79" s="9"/>
    </row>
    <row r="80" spans="1:26" ht="15.75" outlineLevel="1">
      <c r="A80" s="528" t="str">
        <f>'Sales Data'!B82</f>
        <v>Package Size 2</v>
      </c>
      <c r="B80" s="587"/>
      <c r="C80" s="588"/>
      <c r="D80" s="587"/>
      <c r="E80" s="587"/>
      <c r="F80" s="589"/>
      <c r="G80" s="590"/>
      <c r="H80" s="577"/>
      <c r="I80" s="594"/>
      <c r="J80" s="593"/>
      <c r="K80" s="593"/>
      <c r="L80" s="595"/>
      <c r="M80" s="12"/>
      <c r="N80" s="12"/>
      <c r="O80" s="12"/>
      <c r="P80" s="9"/>
      <c r="Q80" s="9"/>
      <c r="R80" s="9"/>
      <c r="S80" s="9"/>
      <c r="T80" s="9"/>
      <c r="U80" s="9"/>
      <c r="V80" s="9"/>
      <c r="W80" s="9"/>
      <c r="X80" s="9"/>
      <c r="Y80" s="9"/>
      <c r="Z80" s="9"/>
    </row>
    <row r="81" spans="1:26" ht="15.75" outlineLevel="1">
      <c r="A81" s="530" t="str">
        <f>'Sales Data'!B83</f>
        <v>a</v>
      </c>
      <c r="B81" s="561">
        <f>'Sales Data'!D83</f>
        <v>0</v>
      </c>
      <c r="C81" s="458">
        <f>'Sales Data'!F83</f>
        <v>0</v>
      </c>
      <c r="D81" s="474">
        <f>Margins!F80</f>
        <v>0</v>
      </c>
      <c r="E81" s="563">
        <f>Margins!G80</f>
        <v>0</v>
      </c>
      <c r="F81" s="564">
        <v>0</v>
      </c>
      <c r="G81" s="565">
        <v>1</v>
      </c>
      <c r="H81" s="566">
        <f>B81*G81</f>
        <v>0</v>
      </c>
      <c r="I81" s="567">
        <f>H81*F81</f>
        <v>0</v>
      </c>
      <c r="J81" s="593">
        <f>Margins!D80</f>
        <v>0</v>
      </c>
      <c r="K81" s="585">
        <f aca="true" t="shared" si="20" ref="K81:K92">I81-J81</f>
        <v>0</v>
      </c>
      <c r="L81" s="586" t="e">
        <f aca="true" t="shared" si="21" ref="L81:L93">K81/I81</f>
        <v>#DIV/0!</v>
      </c>
      <c r="M81" s="12"/>
      <c r="N81" s="12"/>
      <c r="O81" s="12"/>
      <c r="P81" s="9"/>
      <c r="Q81" s="9"/>
      <c r="R81" s="9"/>
      <c r="S81" s="9"/>
      <c r="T81" s="9"/>
      <c r="U81" s="9"/>
      <c r="V81" s="9"/>
      <c r="W81" s="9"/>
      <c r="X81" s="9"/>
      <c r="Y81" s="9"/>
      <c r="Z81" s="9"/>
    </row>
    <row r="82" spans="1:26" ht="15.75" outlineLevel="1">
      <c r="A82" s="530" t="str">
        <f>'Sales Data'!B84</f>
        <v>b</v>
      </c>
      <c r="B82" s="561">
        <f>'Sales Data'!D84</f>
        <v>0</v>
      </c>
      <c r="C82" s="458">
        <f>'Sales Data'!F84</f>
        <v>0</v>
      </c>
      <c r="D82" s="474">
        <f>Margins!F81</f>
        <v>0</v>
      </c>
      <c r="E82" s="563">
        <f>Margins!G81</f>
        <v>0</v>
      </c>
      <c r="F82" s="564">
        <v>0</v>
      </c>
      <c r="G82" s="565">
        <v>1</v>
      </c>
      <c r="H82" s="566">
        <f aca="true" t="shared" si="22" ref="H82:H92">B82*G82</f>
        <v>0</v>
      </c>
      <c r="I82" s="567">
        <f aca="true" t="shared" si="23" ref="I82:I92">H82*F82</f>
        <v>0</v>
      </c>
      <c r="J82" s="593">
        <f>Margins!D81</f>
        <v>0</v>
      </c>
      <c r="K82" s="585">
        <f t="shared" si="20"/>
        <v>0</v>
      </c>
      <c r="L82" s="586" t="e">
        <f t="shared" si="21"/>
        <v>#DIV/0!</v>
      </c>
      <c r="M82" s="12"/>
      <c r="N82" s="12"/>
      <c r="O82" s="12"/>
      <c r="P82" s="9"/>
      <c r="Q82" s="9"/>
      <c r="R82" s="9"/>
      <c r="S82" s="9"/>
      <c r="T82" s="9"/>
      <c r="U82" s="9"/>
      <c r="V82" s="9"/>
      <c r="W82" s="9"/>
      <c r="X82" s="9"/>
      <c r="Y82" s="9"/>
      <c r="Z82" s="9"/>
    </row>
    <row r="83" spans="1:26" ht="15.75" outlineLevel="1">
      <c r="A83" s="530" t="str">
        <f>'Sales Data'!B85</f>
        <v>c</v>
      </c>
      <c r="B83" s="561">
        <f>'Sales Data'!D85</f>
        <v>0</v>
      </c>
      <c r="C83" s="458">
        <f>'Sales Data'!F85</f>
        <v>0</v>
      </c>
      <c r="D83" s="474">
        <f>Margins!F82</f>
        <v>0</v>
      </c>
      <c r="E83" s="563">
        <f>Margins!G82</f>
        <v>0</v>
      </c>
      <c r="F83" s="564">
        <v>0</v>
      </c>
      <c r="G83" s="565">
        <v>1</v>
      </c>
      <c r="H83" s="566">
        <f t="shared" si="22"/>
        <v>0</v>
      </c>
      <c r="I83" s="567">
        <f t="shared" si="23"/>
        <v>0</v>
      </c>
      <c r="J83" s="593">
        <f>Margins!D82</f>
        <v>0</v>
      </c>
      <c r="K83" s="585">
        <f t="shared" si="20"/>
        <v>0</v>
      </c>
      <c r="L83" s="586" t="e">
        <f t="shared" si="21"/>
        <v>#DIV/0!</v>
      </c>
      <c r="M83" s="12"/>
      <c r="N83" s="12"/>
      <c r="O83" s="12"/>
      <c r="P83" s="9"/>
      <c r="Q83" s="9"/>
      <c r="R83" s="9"/>
      <c r="S83" s="9"/>
      <c r="T83" s="9"/>
      <c r="U83" s="9"/>
      <c r="V83" s="9"/>
      <c r="W83" s="9"/>
      <c r="X83" s="9"/>
      <c r="Y83" s="9"/>
      <c r="Z83" s="9"/>
    </row>
    <row r="84" spans="1:26" ht="15.75" outlineLevel="1">
      <c r="A84" s="530" t="str">
        <f>'Sales Data'!B86</f>
        <v>d</v>
      </c>
      <c r="B84" s="561">
        <f>'Sales Data'!D86</f>
        <v>0</v>
      </c>
      <c r="C84" s="458">
        <f>'Sales Data'!F86</f>
        <v>0</v>
      </c>
      <c r="D84" s="474">
        <f>Margins!F83</f>
        <v>0</v>
      </c>
      <c r="E84" s="563">
        <f>Margins!G83</f>
        <v>0</v>
      </c>
      <c r="F84" s="564">
        <v>0</v>
      </c>
      <c r="G84" s="565">
        <v>1</v>
      </c>
      <c r="H84" s="566">
        <f t="shared" si="22"/>
        <v>0</v>
      </c>
      <c r="I84" s="567">
        <f t="shared" si="23"/>
        <v>0</v>
      </c>
      <c r="J84" s="593">
        <f>Margins!D83</f>
        <v>0</v>
      </c>
      <c r="K84" s="585">
        <f t="shared" si="20"/>
        <v>0</v>
      </c>
      <c r="L84" s="586" t="e">
        <f t="shared" si="21"/>
        <v>#DIV/0!</v>
      </c>
      <c r="M84" s="12"/>
      <c r="N84" s="12"/>
      <c r="O84" s="12"/>
      <c r="P84" s="9"/>
      <c r="Q84" s="9"/>
      <c r="R84" s="9"/>
      <c r="S84" s="9"/>
      <c r="T84" s="9"/>
      <c r="U84" s="9"/>
      <c r="V84" s="9"/>
      <c r="W84" s="9"/>
      <c r="X84" s="9"/>
      <c r="Y84" s="9"/>
      <c r="Z84" s="9"/>
    </row>
    <row r="85" spans="1:26" ht="15.75" outlineLevel="1">
      <c r="A85" s="530" t="str">
        <f>'Sales Data'!B87</f>
        <v>e</v>
      </c>
      <c r="B85" s="561">
        <f>'Sales Data'!D87</f>
        <v>0</v>
      </c>
      <c r="C85" s="458">
        <f>'Sales Data'!F87</f>
        <v>0</v>
      </c>
      <c r="D85" s="474">
        <f>Margins!F84</f>
        <v>0</v>
      </c>
      <c r="E85" s="563">
        <f>Margins!G84</f>
        <v>0</v>
      </c>
      <c r="F85" s="564">
        <v>0</v>
      </c>
      <c r="G85" s="565">
        <v>1</v>
      </c>
      <c r="H85" s="566">
        <f t="shared" si="22"/>
        <v>0</v>
      </c>
      <c r="I85" s="567">
        <f t="shared" si="23"/>
        <v>0</v>
      </c>
      <c r="J85" s="593">
        <f>Margins!D84</f>
        <v>0</v>
      </c>
      <c r="K85" s="585">
        <f t="shared" si="20"/>
        <v>0</v>
      </c>
      <c r="L85" s="586" t="e">
        <f t="shared" si="21"/>
        <v>#DIV/0!</v>
      </c>
      <c r="M85" s="12"/>
      <c r="N85" s="12"/>
      <c r="O85" s="12"/>
      <c r="P85" s="9"/>
      <c r="Q85" s="9"/>
      <c r="R85" s="9"/>
      <c r="S85" s="9"/>
      <c r="T85" s="9"/>
      <c r="U85" s="9"/>
      <c r="V85" s="9"/>
      <c r="W85" s="9"/>
      <c r="X85" s="9"/>
      <c r="Y85" s="9"/>
      <c r="Z85" s="9"/>
    </row>
    <row r="86" spans="1:26" ht="15.75" outlineLevel="1">
      <c r="A86" s="530" t="str">
        <f>'Sales Data'!B88</f>
        <v>f</v>
      </c>
      <c r="B86" s="561">
        <f>'Sales Data'!D88</f>
        <v>0</v>
      </c>
      <c r="C86" s="458">
        <f>'Sales Data'!F88</f>
        <v>0</v>
      </c>
      <c r="D86" s="474">
        <f>Margins!F85</f>
        <v>0</v>
      </c>
      <c r="E86" s="563">
        <f>Margins!G85</f>
        <v>0</v>
      </c>
      <c r="F86" s="564">
        <v>0</v>
      </c>
      <c r="G86" s="565">
        <v>1</v>
      </c>
      <c r="H86" s="566">
        <f t="shared" si="22"/>
        <v>0</v>
      </c>
      <c r="I86" s="567">
        <f t="shared" si="23"/>
        <v>0</v>
      </c>
      <c r="J86" s="593">
        <f>Margins!D85</f>
        <v>0</v>
      </c>
      <c r="K86" s="585">
        <f t="shared" si="20"/>
        <v>0</v>
      </c>
      <c r="L86" s="586" t="e">
        <f t="shared" si="21"/>
        <v>#DIV/0!</v>
      </c>
      <c r="M86" s="12"/>
      <c r="N86" s="12"/>
      <c r="O86" s="12"/>
      <c r="P86" s="9"/>
      <c r="Q86" s="9"/>
      <c r="R86" s="9"/>
      <c r="S86" s="9"/>
      <c r="T86" s="9"/>
      <c r="U86" s="9"/>
      <c r="V86" s="9"/>
      <c r="W86" s="9"/>
      <c r="X86" s="9"/>
      <c r="Y86" s="9"/>
      <c r="Z86" s="9"/>
    </row>
    <row r="87" spans="1:26" ht="15.75" outlineLevel="1">
      <c r="A87" s="530" t="str">
        <f>'Sales Data'!B89</f>
        <v>g</v>
      </c>
      <c r="B87" s="561">
        <f>'Sales Data'!D89</f>
        <v>0</v>
      </c>
      <c r="C87" s="458">
        <f>'Sales Data'!F89</f>
        <v>0</v>
      </c>
      <c r="D87" s="474">
        <f>Margins!F86</f>
        <v>0</v>
      </c>
      <c r="E87" s="563">
        <f>Margins!G86</f>
        <v>0</v>
      </c>
      <c r="F87" s="564">
        <v>0</v>
      </c>
      <c r="G87" s="565">
        <v>1</v>
      </c>
      <c r="H87" s="566">
        <f t="shared" si="22"/>
        <v>0</v>
      </c>
      <c r="I87" s="567">
        <f t="shared" si="23"/>
        <v>0</v>
      </c>
      <c r="J87" s="593">
        <f>Margins!D86</f>
        <v>0</v>
      </c>
      <c r="K87" s="585">
        <f t="shared" si="20"/>
        <v>0</v>
      </c>
      <c r="L87" s="586" t="e">
        <f t="shared" si="21"/>
        <v>#DIV/0!</v>
      </c>
      <c r="M87" s="12"/>
      <c r="N87" s="12"/>
      <c r="O87" s="12"/>
      <c r="P87" s="9"/>
      <c r="Q87" s="9"/>
      <c r="R87" s="9"/>
      <c r="S87" s="9"/>
      <c r="T87" s="9"/>
      <c r="U87" s="9"/>
      <c r="V87" s="9"/>
      <c r="W87" s="9"/>
      <c r="X87" s="9"/>
      <c r="Y87" s="9"/>
      <c r="Z87" s="9"/>
    </row>
    <row r="88" spans="1:26" ht="15.75" outlineLevel="1">
      <c r="A88" s="530" t="str">
        <f>'Sales Data'!B90</f>
        <v>h</v>
      </c>
      <c r="B88" s="561">
        <f>'Sales Data'!D90</f>
        <v>0</v>
      </c>
      <c r="C88" s="458">
        <f>'Sales Data'!F90</f>
        <v>0</v>
      </c>
      <c r="D88" s="474">
        <f>Margins!F87</f>
        <v>0</v>
      </c>
      <c r="E88" s="563">
        <f>Margins!G87</f>
        <v>0</v>
      </c>
      <c r="F88" s="564">
        <v>0</v>
      </c>
      <c r="G88" s="565">
        <v>1</v>
      </c>
      <c r="H88" s="566">
        <f t="shared" si="22"/>
        <v>0</v>
      </c>
      <c r="I88" s="567">
        <f t="shared" si="23"/>
        <v>0</v>
      </c>
      <c r="J88" s="593">
        <f>Margins!D87</f>
        <v>0</v>
      </c>
      <c r="K88" s="585">
        <f t="shared" si="20"/>
        <v>0</v>
      </c>
      <c r="L88" s="586" t="e">
        <f t="shared" si="21"/>
        <v>#DIV/0!</v>
      </c>
      <c r="M88" s="12"/>
      <c r="N88" s="12"/>
      <c r="O88" s="12"/>
      <c r="P88" s="9"/>
      <c r="Q88" s="9"/>
      <c r="R88" s="9"/>
      <c r="S88" s="9"/>
      <c r="T88" s="9"/>
      <c r="U88" s="9"/>
      <c r="V88" s="9"/>
      <c r="W88" s="9"/>
      <c r="X88" s="9"/>
      <c r="Y88" s="9"/>
      <c r="Z88" s="9"/>
    </row>
    <row r="89" spans="1:26" ht="15.75" outlineLevel="1">
      <c r="A89" s="530" t="str">
        <f>'Sales Data'!B91</f>
        <v>i</v>
      </c>
      <c r="B89" s="561">
        <f>'Sales Data'!D91</f>
        <v>0</v>
      </c>
      <c r="C89" s="458">
        <f>'Sales Data'!F91</f>
        <v>0</v>
      </c>
      <c r="D89" s="474">
        <f>Margins!F88</f>
        <v>0</v>
      </c>
      <c r="E89" s="563">
        <f>Margins!G88</f>
        <v>0</v>
      </c>
      <c r="F89" s="564">
        <v>0</v>
      </c>
      <c r="G89" s="565">
        <v>1</v>
      </c>
      <c r="H89" s="566">
        <f t="shared" si="22"/>
        <v>0</v>
      </c>
      <c r="I89" s="567">
        <f t="shared" si="23"/>
        <v>0</v>
      </c>
      <c r="J89" s="593">
        <f>Margins!D88</f>
        <v>0</v>
      </c>
      <c r="K89" s="585">
        <f t="shared" si="20"/>
        <v>0</v>
      </c>
      <c r="L89" s="586" t="e">
        <f t="shared" si="21"/>
        <v>#DIV/0!</v>
      </c>
      <c r="M89" s="12"/>
      <c r="N89" s="12"/>
      <c r="O89" s="12"/>
      <c r="P89" s="9"/>
      <c r="Q89" s="9"/>
      <c r="R89" s="9"/>
      <c r="S89" s="9"/>
      <c r="T89" s="9"/>
      <c r="U89" s="9"/>
      <c r="V89" s="9"/>
      <c r="W89" s="9"/>
      <c r="X89" s="9"/>
      <c r="Y89" s="9"/>
      <c r="Z89" s="9"/>
    </row>
    <row r="90" spans="1:26" ht="15.75" outlineLevel="1">
      <c r="A90" s="530" t="str">
        <f>'Sales Data'!B92</f>
        <v>j</v>
      </c>
      <c r="B90" s="561">
        <f>'Sales Data'!D92</f>
        <v>0</v>
      </c>
      <c r="C90" s="458">
        <f>'Sales Data'!F92</f>
        <v>0</v>
      </c>
      <c r="D90" s="474">
        <f>Margins!F89</f>
        <v>0</v>
      </c>
      <c r="E90" s="563">
        <f>Margins!G89</f>
        <v>0</v>
      </c>
      <c r="F90" s="564">
        <v>0</v>
      </c>
      <c r="G90" s="565">
        <v>1</v>
      </c>
      <c r="H90" s="566">
        <f t="shared" si="22"/>
        <v>0</v>
      </c>
      <c r="I90" s="567">
        <f t="shared" si="23"/>
        <v>0</v>
      </c>
      <c r="J90" s="593">
        <f>Margins!D89</f>
        <v>0</v>
      </c>
      <c r="K90" s="585">
        <f t="shared" si="20"/>
        <v>0</v>
      </c>
      <c r="L90" s="586" t="e">
        <f t="shared" si="21"/>
        <v>#DIV/0!</v>
      </c>
      <c r="M90" s="12"/>
      <c r="N90" s="12"/>
      <c r="O90" s="12"/>
      <c r="P90" s="9"/>
      <c r="Q90" s="9"/>
      <c r="R90" s="9"/>
      <c r="S90" s="9"/>
      <c r="T90" s="9"/>
      <c r="U90" s="9"/>
      <c r="V90" s="9"/>
      <c r="W90" s="9"/>
      <c r="X90" s="9"/>
      <c r="Y90" s="9"/>
      <c r="Z90" s="9"/>
    </row>
    <row r="91" spans="1:26" ht="15.75" outlineLevel="1">
      <c r="A91" s="530" t="str">
        <f>'Sales Data'!B93</f>
        <v>k</v>
      </c>
      <c r="B91" s="561">
        <f>'Sales Data'!D93</f>
        <v>0</v>
      </c>
      <c r="C91" s="458">
        <f>'Sales Data'!F93</f>
        <v>0</v>
      </c>
      <c r="D91" s="474">
        <f>Margins!F90</f>
        <v>0</v>
      </c>
      <c r="E91" s="563">
        <f>Margins!G90</f>
        <v>0</v>
      </c>
      <c r="F91" s="564">
        <v>0</v>
      </c>
      <c r="G91" s="565">
        <v>1</v>
      </c>
      <c r="H91" s="566">
        <f t="shared" si="22"/>
        <v>0</v>
      </c>
      <c r="I91" s="567">
        <f t="shared" si="23"/>
        <v>0</v>
      </c>
      <c r="J91" s="593">
        <f>Margins!D90</f>
        <v>0</v>
      </c>
      <c r="K91" s="585">
        <f t="shared" si="20"/>
        <v>0</v>
      </c>
      <c r="L91" s="586" t="e">
        <f t="shared" si="21"/>
        <v>#DIV/0!</v>
      </c>
      <c r="M91" s="12"/>
      <c r="N91" s="12"/>
      <c r="O91" s="12"/>
      <c r="P91" s="9"/>
      <c r="Q91" s="9"/>
      <c r="R91" s="9"/>
      <c r="S91" s="9"/>
      <c r="T91" s="9"/>
      <c r="U91" s="9"/>
      <c r="V91" s="9"/>
      <c r="W91" s="9"/>
      <c r="X91" s="9"/>
      <c r="Y91" s="9"/>
      <c r="Z91" s="9"/>
    </row>
    <row r="92" spans="1:26" ht="15.75" outlineLevel="1">
      <c r="A92" s="530" t="str">
        <f>'Sales Data'!B94</f>
        <v>l</v>
      </c>
      <c r="B92" s="561">
        <f>'Sales Data'!D94</f>
        <v>0</v>
      </c>
      <c r="C92" s="458">
        <f>'Sales Data'!F94</f>
        <v>0</v>
      </c>
      <c r="D92" s="474">
        <f>Margins!F91</f>
        <v>0</v>
      </c>
      <c r="E92" s="563">
        <f>Margins!G91</f>
        <v>0</v>
      </c>
      <c r="F92" s="564">
        <v>0</v>
      </c>
      <c r="G92" s="565">
        <v>1</v>
      </c>
      <c r="H92" s="566">
        <f t="shared" si="22"/>
        <v>0</v>
      </c>
      <c r="I92" s="567">
        <f t="shared" si="23"/>
        <v>0</v>
      </c>
      <c r="J92" s="593">
        <f>Margins!D91</f>
        <v>0</v>
      </c>
      <c r="K92" s="585">
        <f t="shared" si="20"/>
        <v>0</v>
      </c>
      <c r="L92" s="586" t="e">
        <f t="shared" si="21"/>
        <v>#DIV/0!</v>
      </c>
      <c r="M92" s="12"/>
      <c r="N92" s="12"/>
      <c r="O92" s="12"/>
      <c r="P92" s="9"/>
      <c r="Q92" s="9"/>
      <c r="R92" s="9"/>
      <c r="S92" s="9"/>
      <c r="T92" s="9"/>
      <c r="U92" s="9"/>
      <c r="V92" s="9"/>
      <c r="W92" s="9"/>
      <c r="X92" s="9"/>
      <c r="Y92" s="9"/>
      <c r="Z92" s="9"/>
    </row>
    <row r="93" spans="1:26" ht="16.5" thickBot="1">
      <c r="A93" s="596" t="str">
        <f>'Sales Data'!B95</f>
        <v>Package Size 2</v>
      </c>
      <c r="B93" s="467"/>
      <c r="C93" s="467"/>
      <c r="D93" s="467"/>
      <c r="E93" s="467"/>
      <c r="F93" s="597"/>
      <c r="G93" s="598"/>
      <c r="H93" s="599" t="s">
        <v>1</v>
      </c>
      <c r="I93" s="600">
        <f>SUM(I82:I92)</f>
        <v>0</v>
      </c>
      <c r="J93" s="601">
        <f>SUM(J82:J92)</f>
        <v>0</v>
      </c>
      <c r="K93" s="602">
        <f>SUM(K82:K92)</f>
        <v>0</v>
      </c>
      <c r="L93" s="603" t="e">
        <f t="shared" si="21"/>
        <v>#DIV/0!</v>
      </c>
      <c r="M93" s="12"/>
      <c r="N93" s="12"/>
      <c r="O93" s="12"/>
      <c r="P93" s="9"/>
      <c r="Q93" s="9"/>
      <c r="R93" s="9"/>
      <c r="S93" s="9"/>
      <c r="T93" s="9"/>
      <c r="U93" s="9"/>
      <c r="V93" s="9"/>
      <c r="W93" s="9"/>
      <c r="X93" s="9"/>
      <c r="Y93" s="9"/>
      <c r="Z93" s="9"/>
    </row>
    <row r="94" spans="1:26" ht="12.75">
      <c r="A94" s="57"/>
      <c r="B94" s="55"/>
      <c r="C94" s="55"/>
      <c r="D94" s="55"/>
      <c r="E94" s="55"/>
      <c r="F94" s="49"/>
      <c r="G94" s="49"/>
      <c r="H94" s="61"/>
      <c r="I94" s="62"/>
      <c r="J94" s="63"/>
      <c r="K94" s="63"/>
      <c r="L94" s="64"/>
      <c r="M94" s="12"/>
      <c r="N94" s="12"/>
      <c r="O94" s="12"/>
      <c r="P94" s="9"/>
      <c r="Q94" s="9"/>
      <c r="R94" s="9"/>
      <c r="S94" s="9"/>
      <c r="T94" s="9"/>
      <c r="U94" s="9"/>
      <c r="V94" s="9"/>
      <c r="W94" s="9"/>
      <c r="X94" s="9"/>
      <c r="Y94" s="9"/>
      <c r="Z94" s="9"/>
    </row>
    <row r="95" spans="1:26" ht="12.75">
      <c r="A95" s="57"/>
      <c r="B95" s="55"/>
      <c r="C95" s="55"/>
      <c r="D95" s="55"/>
      <c r="E95" s="55"/>
      <c r="F95" s="49"/>
      <c r="G95" s="49"/>
      <c r="H95" s="61"/>
      <c r="I95" s="62"/>
      <c r="J95" s="63"/>
      <c r="K95" s="63"/>
      <c r="L95" s="64"/>
      <c r="M95" s="12"/>
      <c r="N95" s="12"/>
      <c r="O95" s="12"/>
      <c r="P95" s="9"/>
      <c r="Q95" s="9"/>
      <c r="R95" s="9"/>
      <c r="S95" s="9"/>
      <c r="T95" s="9"/>
      <c r="U95" s="9"/>
      <c r="V95" s="9"/>
      <c r="W95" s="9"/>
      <c r="X95" s="9"/>
      <c r="Y95" s="9"/>
      <c r="Z95" s="9"/>
    </row>
    <row r="96" spans="1:26" ht="12.75">
      <c r="A96" s="58"/>
      <c r="B96" s="55"/>
      <c r="C96" s="55"/>
      <c r="D96" s="55"/>
      <c r="E96" s="55"/>
      <c r="F96" s="49"/>
      <c r="G96" s="49"/>
      <c r="H96" s="55"/>
      <c r="I96" s="55"/>
      <c r="J96" s="55"/>
      <c r="K96" s="55"/>
      <c r="L96" s="55"/>
      <c r="M96" s="12"/>
      <c r="N96" s="12"/>
      <c r="O96" s="12"/>
      <c r="P96" s="9"/>
      <c r="Q96" s="9"/>
      <c r="R96" s="9"/>
      <c r="S96" s="9"/>
      <c r="T96" s="9"/>
      <c r="U96" s="9"/>
      <c r="V96" s="9"/>
      <c r="W96" s="9"/>
      <c r="X96" s="9"/>
      <c r="Y96" s="9"/>
      <c r="Z96" s="9"/>
    </row>
    <row r="97" spans="1:26" ht="12.75">
      <c r="A97" s="52"/>
      <c r="B97" s="52"/>
      <c r="C97" s="52"/>
      <c r="D97" s="52"/>
      <c r="E97" s="52"/>
      <c r="F97" s="48"/>
      <c r="G97" s="48"/>
      <c r="H97" s="52"/>
      <c r="I97" s="52"/>
      <c r="J97" s="52"/>
      <c r="K97" s="52"/>
      <c r="L97" s="52"/>
      <c r="M97" s="9"/>
      <c r="N97" s="9"/>
      <c r="O97" s="12"/>
      <c r="P97" s="9"/>
      <c r="Q97" s="9"/>
      <c r="R97" s="9"/>
      <c r="S97" s="9"/>
      <c r="T97" s="9"/>
      <c r="U97" s="9"/>
      <c r="V97" s="9"/>
      <c r="W97" s="9"/>
      <c r="X97" s="9"/>
      <c r="Y97" s="9"/>
      <c r="Z97" s="9"/>
    </row>
    <row r="98" spans="1:26" ht="12.75">
      <c r="A98" s="52"/>
      <c r="B98" s="52"/>
      <c r="C98" s="52"/>
      <c r="D98" s="52"/>
      <c r="E98" s="52"/>
      <c r="F98" s="48"/>
      <c r="G98" s="48"/>
      <c r="H98" s="52"/>
      <c r="I98" s="52"/>
      <c r="J98" s="52"/>
      <c r="K98" s="52"/>
      <c r="L98" s="52"/>
      <c r="M98" s="9"/>
      <c r="N98" s="9"/>
      <c r="O98" s="12"/>
      <c r="P98" s="9"/>
      <c r="Q98" s="9"/>
      <c r="R98" s="9"/>
      <c r="S98" s="9"/>
      <c r="T98" s="9"/>
      <c r="U98" s="9"/>
      <c r="V98" s="9"/>
      <c r="W98" s="9"/>
      <c r="X98" s="9"/>
      <c r="Y98" s="9"/>
      <c r="Z98" s="9"/>
    </row>
    <row r="99" spans="1:26" ht="12.75">
      <c r="A99" s="52"/>
      <c r="B99" s="52"/>
      <c r="C99" s="52"/>
      <c r="D99" s="52"/>
      <c r="E99" s="52"/>
      <c r="F99" s="48"/>
      <c r="G99" s="48"/>
      <c r="H99" s="52"/>
      <c r="I99" s="52"/>
      <c r="J99" s="52"/>
      <c r="K99" s="52"/>
      <c r="L99" s="52"/>
      <c r="M99" s="9"/>
      <c r="N99" s="9"/>
      <c r="O99" s="12"/>
      <c r="P99" s="9"/>
      <c r="Q99" s="9"/>
      <c r="R99" s="9"/>
      <c r="S99" s="9"/>
      <c r="T99" s="9"/>
      <c r="U99" s="9"/>
      <c r="V99" s="9"/>
      <c r="W99" s="9"/>
      <c r="X99" s="9"/>
      <c r="Y99" s="9"/>
      <c r="Z99" s="9"/>
    </row>
    <row r="100" spans="1:26" ht="12.75">
      <c r="A100" s="52"/>
      <c r="B100" s="52"/>
      <c r="C100" s="52"/>
      <c r="D100" s="52"/>
      <c r="E100" s="52"/>
      <c r="F100" s="48"/>
      <c r="G100" s="48"/>
      <c r="H100" s="52"/>
      <c r="I100" s="52"/>
      <c r="J100" s="52"/>
      <c r="K100" s="52"/>
      <c r="L100" s="52"/>
      <c r="M100" s="9"/>
      <c r="N100" s="9"/>
      <c r="O100" s="12"/>
      <c r="P100" s="9"/>
      <c r="Q100" s="9"/>
      <c r="R100" s="9"/>
      <c r="S100" s="9"/>
      <c r="T100" s="9"/>
      <c r="U100" s="9"/>
      <c r="V100" s="9"/>
      <c r="W100" s="9"/>
      <c r="X100" s="9"/>
      <c r="Y100" s="9"/>
      <c r="Z100" s="9"/>
    </row>
    <row r="101" spans="1:26" ht="12.75">
      <c r="A101" s="52"/>
      <c r="B101" s="52"/>
      <c r="C101" s="52"/>
      <c r="D101" s="52"/>
      <c r="E101" s="52"/>
      <c r="F101" s="48"/>
      <c r="G101" s="48"/>
      <c r="H101" s="52"/>
      <c r="I101" s="52"/>
      <c r="J101" s="52"/>
      <c r="K101" s="52"/>
      <c r="L101" s="52"/>
      <c r="M101" s="9"/>
      <c r="N101" s="9"/>
      <c r="O101" s="12"/>
      <c r="P101" s="9"/>
      <c r="Q101" s="9"/>
      <c r="R101" s="9"/>
      <c r="S101" s="9"/>
      <c r="T101" s="9"/>
      <c r="U101" s="9"/>
      <c r="V101" s="9"/>
      <c r="W101" s="9"/>
      <c r="X101" s="9"/>
      <c r="Y101" s="9"/>
      <c r="Z101" s="9"/>
    </row>
    <row r="102" spans="1:26" ht="12.75">
      <c r="A102" s="52"/>
      <c r="B102" s="52"/>
      <c r="C102" s="52"/>
      <c r="D102" s="52"/>
      <c r="E102" s="52"/>
      <c r="F102" s="48"/>
      <c r="G102" s="48"/>
      <c r="H102" s="52"/>
      <c r="I102" s="52"/>
      <c r="J102" s="52"/>
      <c r="K102" s="52"/>
      <c r="L102" s="52"/>
      <c r="M102" s="9"/>
      <c r="N102" s="9"/>
      <c r="O102" s="9"/>
      <c r="P102" s="9"/>
      <c r="Q102" s="9"/>
      <c r="R102" s="9"/>
      <c r="S102" s="9"/>
      <c r="T102" s="9"/>
      <c r="U102" s="9"/>
      <c r="V102" s="9"/>
      <c r="W102" s="9"/>
      <c r="X102" s="9"/>
      <c r="Y102" s="9"/>
      <c r="Z102" s="9"/>
    </row>
    <row r="103" spans="1:26" ht="12.75">
      <c r="A103" s="52"/>
      <c r="B103" s="52"/>
      <c r="C103" s="52"/>
      <c r="D103" s="52"/>
      <c r="E103" s="52"/>
      <c r="F103" s="48"/>
      <c r="G103" s="48"/>
      <c r="H103" s="52"/>
      <c r="I103" s="52"/>
      <c r="J103" s="52"/>
      <c r="K103" s="52"/>
      <c r="L103" s="52"/>
      <c r="M103" s="9"/>
      <c r="N103" s="9"/>
      <c r="O103" s="9"/>
      <c r="P103" s="9"/>
      <c r="Q103" s="9"/>
      <c r="R103" s="9"/>
      <c r="S103" s="9"/>
      <c r="T103" s="9"/>
      <c r="U103" s="9"/>
      <c r="V103" s="9"/>
      <c r="W103" s="9"/>
      <c r="X103" s="9"/>
      <c r="Y103" s="9"/>
      <c r="Z103" s="9"/>
    </row>
    <row r="104" spans="1:26" ht="12.75">
      <c r="A104" s="52"/>
      <c r="B104" s="52"/>
      <c r="C104" s="52"/>
      <c r="D104" s="52"/>
      <c r="E104" s="52"/>
      <c r="F104" s="48"/>
      <c r="G104" s="48"/>
      <c r="H104" s="52"/>
      <c r="I104" s="52"/>
      <c r="J104" s="52"/>
      <c r="K104" s="52"/>
      <c r="L104" s="52"/>
      <c r="M104" s="9"/>
      <c r="N104" s="9"/>
      <c r="O104" s="9"/>
      <c r="P104" s="9"/>
      <c r="Q104" s="9"/>
      <c r="R104" s="9"/>
      <c r="S104" s="9"/>
      <c r="T104" s="9"/>
      <c r="U104" s="9"/>
      <c r="V104" s="9"/>
      <c r="W104" s="9"/>
      <c r="X104" s="9"/>
      <c r="Y104" s="9"/>
      <c r="Z104" s="9"/>
    </row>
    <row r="105" spans="1:26" ht="12.75">
      <c r="A105" s="52"/>
      <c r="B105" s="52"/>
      <c r="C105" s="52"/>
      <c r="D105" s="52"/>
      <c r="E105" s="52"/>
      <c r="F105" s="48"/>
      <c r="G105" s="48"/>
      <c r="H105" s="52"/>
      <c r="I105" s="52"/>
      <c r="J105" s="52"/>
      <c r="K105" s="52"/>
      <c r="L105" s="52"/>
      <c r="M105" s="9"/>
      <c r="N105" s="9"/>
      <c r="O105" s="9"/>
      <c r="P105" s="9"/>
      <c r="Q105" s="9"/>
      <c r="R105" s="9"/>
      <c r="S105" s="9"/>
      <c r="T105" s="9"/>
      <c r="U105" s="9"/>
      <c r="V105" s="9"/>
      <c r="W105" s="9"/>
      <c r="X105" s="9"/>
      <c r="Y105" s="9"/>
      <c r="Z105" s="9"/>
    </row>
    <row r="106" spans="1:26" ht="12.75">
      <c r="A106" s="52"/>
      <c r="B106" s="52"/>
      <c r="C106" s="52"/>
      <c r="D106" s="52"/>
      <c r="E106" s="52"/>
      <c r="F106" s="48"/>
      <c r="G106" s="48"/>
      <c r="H106" s="52"/>
      <c r="I106" s="52"/>
      <c r="J106" s="52"/>
      <c r="K106" s="52"/>
      <c r="L106" s="52"/>
      <c r="M106" s="9"/>
      <c r="N106" s="9"/>
      <c r="O106" s="9"/>
      <c r="P106" s="9"/>
      <c r="Q106" s="9"/>
      <c r="R106" s="9"/>
      <c r="S106" s="9"/>
      <c r="T106" s="9"/>
      <c r="U106" s="9"/>
      <c r="V106" s="9"/>
      <c r="W106" s="9"/>
      <c r="X106" s="9"/>
      <c r="Y106" s="9"/>
      <c r="Z106" s="9"/>
    </row>
    <row r="107" spans="1:26" ht="12.75">
      <c r="A107" s="52"/>
      <c r="B107" s="52"/>
      <c r="C107" s="52"/>
      <c r="D107" s="52"/>
      <c r="E107" s="52"/>
      <c r="F107" s="48"/>
      <c r="G107" s="48"/>
      <c r="H107" s="52"/>
      <c r="I107" s="52"/>
      <c r="J107" s="52"/>
      <c r="K107" s="52"/>
      <c r="L107" s="52"/>
      <c r="M107" s="9"/>
      <c r="N107" s="9"/>
      <c r="O107" s="9"/>
      <c r="P107" s="9"/>
      <c r="Q107" s="9"/>
      <c r="R107" s="9"/>
      <c r="S107" s="9"/>
      <c r="T107" s="9"/>
      <c r="U107" s="9"/>
      <c r="V107" s="9"/>
      <c r="W107" s="9"/>
      <c r="X107" s="9"/>
      <c r="Y107" s="9"/>
      <c r="Z107" s="9"/>
    </row>
    <row r="108" spans="1:26" ht="12.75">
      <c r="A108" s="52"/>
      <c r="B108" s="52"/>
      <c r="C108" s="52"/>
      <c r="D108" s="52"/>
      <c r="E108" s="52"/>
      <c r="F108" s="48"/>
      <c r="G108" s="48"/>
      <c r="H108" s="52"/>
      <c r="I108" s="52"/>
      <c r="J108" s="52"/>
      <c r="K108" s="52"/>
      <c r="L108" s="52"/>
      <c r="M108" s="9"/>
      <c r="N108" s="9"/>
      <c r="O108" s="9"/>
      <c r="P108" s="9"/>
      <c r="Q108" s="9"/>
      <c r="R108" s="9"/>
      <c r="S108" s="9"/>
      <c r="T108" s="9"/>
      <c r="U108" s="9"/>
      <c r="V108" s="9"/>
      <c r="W108" s="9"/>
      <c r="X108" s="9"/>
      <c r="Y108" s="9"/>
      <c r="Z108" s="9"/>
    </row>
    <row r="109" spans="1:26" ht="12.75">
      <c r="A109" s="52"/>
      <c r="B109" s="52"/>
      <c r="C109" s="52"/>
      <c r="D109" s="52"/>
      <c r="E109" s="52"/>
      <c r="F109" s="48"/>
      <c r="G109" s="48"/>
      <c r="H109" s="52"/>
      <c r="I109" s="52"/>
      <c r="J109" s="52"/>
      <c r="K109" s="52"/>
      <c r="L109" s="52"/>
      <c r="M109" s="9"/>
      <c r="N109" s="9"/>
      <c r="O109" s="9"/>
      <c r="P109" s="9"/>
      <c r="Q109" s="9"/>
      <c r="R109" s="9"/>
      <c r="S109" s="9"/>
      <c r="T109" s="9"/>
      <c r="U109" s="9"/>
      <c r="V109" s="9"/>
      <c r="W109" s="9"/>
      <c r="X109" s="9"/>
      <c r="Y109" s="9"/>
      <c r="Z109" s="9"/>
    </row>
    <row r="110" spans="1:26" ht="12.75">
      <c r="A110" s="52"/>
      <c r="B110" s="52"/>
      <c r="C110" s="52"/>
      <c r="D110" s="52"/>
      <c r="E110" s="52"/>
      <c r="F110" s="48"/>
      <c r="G110" s="48"/>
      <c r="H110" s="52"/>
      <c r="I110" s="52"/>
      <c r="J110" s="52"/>
      <c r="K110" s="52"/>
      <c r="L110" s="52"/>
      <c r="M110" s="9"/>
      <c r="N110" s="9"/>
      <c r="O110" s="9"/>
      <c r="P110" s="9"/>
      <c r="Q110" s="9"/>
      <c r="R110" s="9"/>
      <c r="S110" s="9"/>
      <c r="T110" s="9"/>
      <c r="U110" s="9"/>
      <c r="V110" s="9"/>
      <c r="W110" s="9"/>
      <c r="X110" s="9"/>
      <c r="Y110" s="9"/>
      <c r="Z110" s="9"/>
    </row>
    <row r="111" spans="1:26" ht="12.75">
      <c r="A111" s="52"/>
      <c r="B111" s="52"/>
      <c r="C111" s="52"/>
      <c r="D111" s="52"/>
      <c r="E111" s="52"/>
      <c r="F111" s="48"/>
      <c r="G111" s="48"/>
      <c r="H111" s="52"/>
      <c r="I111" s="52"/>
      <c r="J111" s="52"/>
      <c r="K111" s="52"/>
      <c r="L111" s="52"/>
      <c r="M111" s="9"/>
      <c r="N111" s="9"/>
      <c r="O111" s="9"/>
      <c r="P111" s="9"/>
      <c r="Q111" s="9"/>
      <c r="R111" s="9"/>
      <c r="S111" s="9"/>
      <c r="T111" s="9"/>
      <c r="U111" s="9"/>
      <c r="V111" s="9"/>
      <c r="W111" s="9"/>
      <c r="X111" s="9"/>
      <c r="Y111" s="9"/>
      <c r="Z111" s="9"/>
    </row>
    <row r="112" spans="1:26" ht="12.75">
      <c r="A112" s="52"/>
      <c r="B112" s="52"/>
      <c r="C112" s="52"/>
      <c r="D112" s="52"/>
      <c r="E112" s="52"/>
      <c r="F112" s="48"/>
      <c r="G112" s="48"/>
      <c r="H112" s="52"/>
      <c r="I112" s="52"/>
      <c r="J112" s="52"/>
      <c r="K112" s="52"/>
      <c r="L112" s="52"/>
      <c r="M112" s="9"/>
      <c r="N112" s="9"/>
      <c r="O112" s="9"/>
      <c r="P112" s="9"/>
      <c r="Q112" s="9"/>
      <c r="R112" s="9"/>
      <c r="S112" s="9"/>
      <c r="T112" s="9"/>
      <c r="U112" s="9"/>
      <c r="V112" s="9"/>
      <c r="W112" s="9"/>
      <c r="X112" s="9"/>
      <c r="Y112" s="9"/>
      <c r="Z112" s="9"/>
    </row>
    <row r="113" spans="1:26" ht="12.75">
      <c r="A113" s="52"/>
      <c r="B113" s="52"/>
      <c r="C113" s="52"/>
      <c r="D113" s="52"/>
      <c r="E113" s="52"/>
      <c r="F113" s="48"/>
      <c r="G113" s="48"/>
      <c r="H113" s="52"/>
      <c r="I113" s="52"/>
      <c r="J113" s="52"/>
      <c r="K113" s="52"/>
      <c r="L113" s="52"/>
      <c r="M113" s="9"/>
      <c r="N113" s="9"/>
      <c r="O113" s="9"/>
      <c r="P113" s="9"/>
      <c r="Q113" s="9"/>
      <c r="R113" s="9"/>
      <c r="S113" s="9"/>
      <c r="T113" s="9"/>
      <c r="U113" s="9"/>
      <c r="V113" s="9"/>
      <c r="W113" s="9"/>
      <c r="X113" s="9"/>
      <c r="Y113" s="9"/>
      <c r="Z113" s="9"/>
    </row>
    <row r="114" spans="1:26" ht="12.75">
      <c r="A114" s="52"/>
      <c r="B114" s="52"/>
      <c r="C114" s="52"/>
      <c r="D114" s="52"/>
      <c r="E114" s="52"/>
      <c r="F114" s="48"/>
      <c r="G114" s="48"/>
      <c r="H114" s="52"/>
      <c r="I114" s="52"/>
      <c r="J114" s="52"/>
      <c r="K114" s="52"/>
      <c r="L114" s="52"/>
      <c r="M114" s="9"/>
      <c r="N114" s="9"/>
      <c r="O114" s="9"/>
      <c r="P114" s="9"/>
      <c r="Q114" s="9"/>
      <c r="R114" s="9"/>
      <c r="S114" s="9"/>
      <c r="T114" s="9"/>
      <c r="U114" s="9"/>
      <c r="V114" s="9"/>
      <c r="W114" s="9"/>
      <c r="X114" s="9"/>
      <c r="Y114" s="9"/>
      <c r="Z114" s="9"/>
    </row>
    <row r="115" spans="1:26" ht="12.75">
      <c r="A115" s="52"/>
      <c r="B115" s="52"/>
      <c r="C115" s="52"/>
      <c r="D115" s="52"/>
      <c r="E115" s="52"/>
      <c r="F115" s="48"/>
      <c r="G115" s="48"/>
      <c r="H115" s="52"/>
      <c r="I115" s="52"/>
      <c r="J115" s="52"/>
      <c r="K115" s="52"/>
      <c r="L115" s="52"/>
      <c r="M115" s="9"/>
      <c r="N115" s="9"/>
      <c r="O115" s="9"/>
      <c r="P115" s="9"/>
      <c r="Q115" s="9"/>
      <c r="R115" s="9"/>
      <c r="S115" s="9"/>
      <c r="T115" s="9"/>
      <c r="U115" s="9"/>
      <c r="V115" s="9"/>
      <c r="W115" s="9"/>
      <c r="X115" s="9"/>
      <c r="Y115" s="9"/>
      <c r="Z115" s="9"/>
    </row>
    <row r="116" spans="1:26" ht="12.75">
      <c r="A116" s="52"/>
      <c r="B116" s="52"/>
      <c r="C116" s="52"/>
      <c r="D116" s="52"/>
      <c r="E116" s="52"/>
      <c r="F116" s="48"/>
      <c r="G116" s="48"/>
      <c r="H116" s="52"/>
      <c r="I116" s="52"/>
      <c r="J116" s="52"/>
      <c r="K116" s="52"/>
      <c r="L116" s="52"/>
      <c r="M116" s="9"/>
      <c r="N116" s="9"/>
      <c r="O116" s="9"/>
      <c r="P116" s="9"/>
      <c r="Q116" s="9"/>
      <c r="R116" s="9"/>
      <c r="S116" s="9"/>
      <c r="T116" s="9"/>
      <c r="U116" s="9"/>
      <c r="V116" s="9"/>
      <c r="W116" s="9"/>
      <c r="X116" s="9"/>
      <c r="Y116" s="9"/>
      <c r="Z116" s="9"/>
    </row>
    <row r="117" spans="1:26" ht="12.75">
      <c r="A117" s="52"/>
      <c r="B117" s="52"/>
      <c r="C117" s="52"/>
      <c r="D117" s="52"/>
      <c r="E117" s="52"/>
      <c r="F117" s="48"/>
      <c r="G117" s="48"/>
      <c r="H117" s="52"/>
      <c r="I117" s="52"/>
      <c r="J117" s="52"/>
      <c r="K117" s="52"/>
      <c r="L117" s="52"/>
      <c r="M117" s="9"/>
      <c r="N117" s="9"/>
      <c r="O117" s="9"/>
      <c r="P117" s="9"/>
      <c r="Q117" s="9"/>
      <c r="R117" s="9"/>
      <c r="S117" s="9"/>
      <c r="T117" s="9"/>
      <c r="U117" s="9"/>
      <c r="V117" s="9"/>
      <c r="W117" s="9"/>
      <c r="X117" s="9"/>
      <c r="Y117" s="9"/>
      <c r="Z117" s="9"/>
    </row>
    <row r="118" spans="1:26" ht="12.75">
      <c r="A118" s="52"/>
      <c r="B118" s="52"/>
      <c r="C118" s="52"/>
      <c r="D118" s="52"/>
      <c r="E118" s="52"/>
      <c r="F118" s="48"/>
      <c r="G118" s="48"/>
      <c r="H118" s="52"/>
      <c r="I118" s="52"/>
      <c r="J118" s="52"/>
      <c r="K118" s="52"/>
      <c r="L118" s="52"/>
      <c r="M118" s="9"/>
      <c r="N118" s="9"/>
      <c r="O118" s="9"/>
      <c r="P118" s="9"/>
      <c r="Q118" s="9"/>
      <c r="R118" s="9"/>
      <c r="S118" s="9"/>
      <c r="T118" s="9"/>
      <c r="U118" s="9"/>
      <c r="V118" s="9"/>
      <c r="W118" s="9"/>
      <c r="X118" s="9"/>
      <c r="Y118" s="9"/>
      <c r="Z118" s="9"/>
    </row>
    <row r="119" spans="1:26" ht="12.75">
      <c r="A119" s="52"/>
      <c r="B119" s="52"/>
      <c r="C119" s="52"/>
      <c r="D119" s="52"/>
      <c r="E119" s="52"/>
      <c r="F119" s="48"/>
      <c r="G119" s="48"/>
      <c r="H119" s="52"/>
      <c r="I119" s="52"/>
      <c r="J119" s="52"/>
      <c r="K119" s="52"/>
      <c r="L119" s="52"/>
      <c r="M119" s="9"/>
      <c r="N119" s="9"/>
      <c r="O119" s="9"/>
      <c r="P119" s="9"/>
      <c r="Q119" s="9"/>
      <c r="R119" s="9"/>
      <c r="S119" s="9"/>
      <c r="T119" s="9"/>
      <c r="U119" s="9"/>
      <c r="V119" s="9"/>
      <c r="W119" s="9"/>
      <c r="X119" s="9"/>
      <c r="Y119" s="9"/>
      <c r="Z119" s="9"/>
    </row>
    <row r="120" spans="1:26" ht="12.75">
      <c r="A120" s="52"/>
      <c r="B120" s="52"/>
      <c r="C120" s="52"/>
      <c r="D120" s="52"/>
      <c r="E120" s="52"/>
      <c r="F120" s="48"/>
      <c r="G120" s="48"/>
      <c r="H120" s="52"/>
      <c r="I120" s="52"/>
      <c r="J120" s="52"/>
      <c r="K120" s="52"/>
      <c r="L120" s="52"/>
      <c r="M120" s="9"/>
      <c r="N120" s="9"/>
      <c r="O120" s="9"/>
      <c r="P120" s="9"/>
      <c r="Q120" s="9"/>
      <c r="R120" s="9"/>
      <c r="S120" s="9"/>
      <c r="T120" s="9"/>
      <c r="U120" s="9"/>
      <c r="V120" s="9"/>
      <c r="W120" s="9"/>
      <c r="X120" s="9"/>
      <c r="Y120" s="9"/>
      <c r="Z120" s="9"/>
    </row>
    <row r="121" spans="1:26" ht="12.75">
      <c r="A121" s="52"/>
      <c r="B121" s="52"/>
      <c r="C121" s="52"/>
      <c r="D121" s="52"/>
      <c r="E121" s="52"/>
      <c r="F121" s="48"/>
      <c r="G121" s="48"/>
      <c r="H121" s="52"/>
      <c r="I121" s="52"/>
      <c r="J121" s="52"/>
      <c r="K121" s="52"/>
      <c r="L121" s="52"/>
      <c r="M121" s="9"/>
      <c r="N121" s="9"/>
      <c r="O121" s="9"/>
      <c r="P121" s="9"/>
      <c r="Q121" s="9"/>
      <c r="R121" s="9"/>
      <c r="S121" s="9"/>
      <c r="T121" s="9"/>
      <c r="U121" s="9"/>
      <c r="V121" s="9"/>
      <c r="W121" s="9"/>
      <c r="X121" s="9"/>
      <c r="Y121" s="9"/>
      <c r="Z121" s="9"/>
    </row>
    <row r="122" spans="1:26" ht="12.75">
      <c r="A122" s="52"/>
      <c r="B122" s="52"/>
      <c r="C122" s="52"/>
      <c r="D122" s="52"/>
      <c r="E122" s="52"/>
      <c r="F122" s="48"/>
      <c r="G122" s="48"/>
      <c r="H122" s="52"/>
      <c r="I122" s="52"/>
      <c r="J122" s="52"/>
      <c r="K122" s="52"/>
      <c r="L122" s="52"/>
      <c r="M122" s="9"/>
      <c r="N122" s="9"/>
      <c r="O122" s="9"/>
      <c r="P122" s="9"/>
      <c r="Q122" s="9"/>
      <c r="R122" s="9"/>
      <c r="S122" s="9"/>
      <c r="T122" s="9"/>
      <c r="U122" s="9"/>
      <c r="V122" s="9"/>
      <c r="W122" s="9"/>
      <c r="X122" s="9"/>
      <c r="Y122" s="9"/>
      <c r="Z122" s="9"/>
    </row>
    <row r="123" spans="1:26" ht="12.75">
      <c r="A123" s="52"/>
      <c r="B123" s="52"/>
      <c r="C123" s="52"/>
      <c r="D123" s="52"/>
      <c r="E123" s="52"/>
      <c r="F123" s="48"/>
      <c r="G123" s="48"/>
      <c r="H123" s="52"/>
      <c r="I123" s="52"/>
      <c r="J123" s="52"/>
      <c r="K123" s="52"/>
      <c r="L123" s="52"/>
      <c r="M123" s="9"/>
      <c r="N123" s="9"/>
      <c r="O123" s="9"/>
      <c r="P123" s="9"/>
      <c r="Q123" s="9"/>
      <c r="R123" s="9"/>
      <c r="S123" s="9"/>
      <c r="T123" s="9"/>
      <c r="U123" s="9"/>
      <c r="V123" s="9"/>
      <c r="W123" s="9"/>
      <c r="X123" s="9"/>
      <c r="Y123" s="9"/>
      <c r="Z123" s="9"/>
    </row>
    <row r="124" spans="1:26" ht="12.75">
      <c r="A124" s="52"/>
      <c r="B124" s="52"/>
      <c r="C124" s="52"/>
      <c r="D124" s="52"/>
      <c r="E124" s="52"/>
      <c r="F124" s="48"/>
      <c r="G124" s="48"/>
      <c r="H124" s="52"/>
      <c r="I124" s="52"/>
      <c r="J124" s="52"/>
      <c r="K124" s="52"/>
      <c r="L124" s="52"/>
      <c r="M124" s="9"/>
      <c r="N124" s="9"/>
      <c r="O124" s="9"/>
      <c r="P124" s="9"/>
      <c r="Q124" s="9"/>
      <c r="R124" s="9"/>
      <c r="S124" s="9"/>
      <c r="T124" s="9"/>
      <c r="U124" s="9"/>
      <c r="V124" s="9"/>
      <c r="W124" s="9"/>
      <c r="X124" s="9"/>
      <c r="Y124" s="9"/>
      <c r="Z124" s="9"/>
    </row>
    <row r="125" spans="1:26" ht="12.75">
      <c r="A125" s="52"/>
      <c r="B125" s="52"/>
      <c r="C125" s="52"/>
      <c r="D125" s="52"/>
      <c r="E125" s="52"/>
      <c r="F125" s="48"/>
      <c r="G125" s="48"/>
      <c r="H125" s="52"/>
      <c r="I125" s="52"/>
      <c r="J125" s="52"/>
      <c r="K125" s="52"/>
      <c r="L125" s="52"/>
      <c r="M125" s="9"/>
      <c r="N125" s="9"/>
      <c r="O125" s="9"/>
      <c r="P125" s="9"/>
      <c r="Q125" s="9"/>
      <c r="R125" s="9"/>
      <c r="S125" s="9"/>
      <c r="T125" s="9"/>
      <c r="U125" s="9"/>
      <c r="V125" s="9"/>
      <c r="W125" s="9"/>
      <c r="X125" s="9"/>
      <c r="Y125" s="9"/>
      <c r="Z125" s="9"/>
    </row>
    <row r="126" spans="1:26" ht="12.75">
      <c r="A126" s="52"/>
      <c r="B126" s="52"/>
      <c r="C126" s="52"/>
      <c r="D126" s="52"/>
      <c r="E126" s="52"/>
      <c r="F126" s="48"/>
      <c r="G126" s="48"/>
      <c r="H126" s="52"/>
      <c r="I126" s="52"/>
      <c r="J126" s="52"/>
      <c r="K126" s="52"/>
      <c r="L126" s="52"/>
      <c r="M126" s="9"/>
      <c r="N126" s="9"/>
      <c r="O126" s="9"/>
      <c r="P126" s="9"/>
      <c r="Q126" s="9"/>
      <c r="R126" s="9"/>
      <c r="S126" s="9"/>
      <c r="T126" s="9"/>
      <c r="U126" s="9"/>
      <c r="V126" s="9"/>
      <c r="W126" s="9"/>
      <c r="X126" s="9"/>
      <c r="Y126" s="9"/>
      <c r="Z126" s="9"/>
    </row>
    <row r="127" spans="1:26" ht="12.75">
      <c r="A127" s="52"/>
      <c r="B127" s="52"/>
      <c r="C127" s="52"/>
      <c r="D127" s="52"/>
      <c r="E127" s="52"/>
      <c r="F127" s="48"/>
      <c r="G127" s="48"/>
      <c r="H127" s="52"/>
      <c r="I127" s="52"/>
      <c r="J127" s="52"/>
      <c r="K127" s="52"/>
      <c r="L127" s="52"/>
      <c r="M127" s="9"/>
      <c r="N127" s="9"/>
      <c r="O127" s="9"/>
      <c r="P127" s="9"/>
      <c r="Q127" s="9"/>
      <c r="R127" s="9"/>
      <c r="S127" s="9"/>
      <c r="T127" s="9"/>
      <c r="U127" s="9"/>
      <c r="V127" s="9"/>
      <c r="W127" s="9"/>
      <c r="X127" s="9"/>
      <c r="Y127" s="9"/>
      <c r="Z127" s="9"/>
    </row>
    <row r="128" spans="1:26" ht="12.75">
      <c r="A128" s="52"/>
      <c r="B128" s="52"/>
      <c r="C128" s="52"/>
      <c r="D128" s="52"/>
      <c r="E128" s="52"/>
      <c r="F128" s="48"/>
      <c r="G128" s="48"/>
      <c r="H128" s="52"/>
      <c r="I128" s="52"/>
      <c r="J128" s="52"/>
      <c r="K128" s="52"/>
      <c r="L128" s="52"/>
      <c r="M128" s="9"/>
      <c r="N128" s="9"/>
      <c r="O128" s="9"/>
      <c r="P128" s="9"/>
      <c r="Q128" s="9"/>
      <c r="R128" s="9"/>
      <c r="S128" s="9"/>
      <c r="T128" s="9"/>
      <c r="U128" s="9"/>
      <c r="V128" s="9"/>
      <c r="W128" s="9"/>
      <c r="X128" s="9"/>
      <c r="Y128" s="9"/>
      <c r="Z128" s="9"/>
    </row>
    <row r="129" spans="1:26" ht="12.75">
      <c r="A129" s="52"/>
      <c r="B129" s="52"/>
      <c r="C129" s="52"/>
      <c r="D129" s="52"/>
      <c r="E129" s="52"/>
      <c r="F129" s="48"/>
      <c r="G129" s="48"/>
      <c r="H129" s="52"/>
      <c r="I129" s="52"/>
      <c r="J129" s="52"/>
      <c r="K129" s="52"/>
      <c r="L129" s="52"/>
      <c r="M129" s="9"/>
      <c r="N129" s="9"/>
      <c r="O129" s="9"/>
      <c r="P129" s="9"/>
      <c r="Q129" s="9"/>
      <c r="R129" s="9"/>
      <c r="S129" s="9"/>
      <c r="T129" s="9"/>
      <c r="U129" s="9"/>
      <c r="V129" s="9"/>
      <c r="W129" s="9"/>
      <c r="X129" s="9"/>
      <c r="Y129" s="9"/>
      <c r="Z129" s="9"/>
    </row>
    <row r="130" spans="1:26" ht="12.75">
      <c r="A130" s="52"/>
      <c r="B130" s="52"/>
      <c r="C130" s="52"/>
      <c r="D130" s="52"/>
      <c r="E130" s="52"/>
      <c r="F130" s="48"/>
      <c r="G130" s="48"/>
      <c r="H130" s="52"/>
      <c r="I130" s="52"/>
      <c r="J130" s="52"/>
      <c r="K130" s="52"/>
      <c r="L130" s="52"/>
      <c r="M130" s="9"/>
      <c r="N130" s="9"/>
      <c r="O130" s="9"/>
      <c r="P130" s="9"/>
      <c r="Q130" s="9"/>
      <c r="R130" s="9"/>
      <c r="S130" s="9"/>
      <c r="T130" s="9"/>
      <c r="U130" s="9"/>
      <c r="V130" s="9"/>
      <c r="W130" s="9"/>
      <c r="X130" s="9"/>
      <c r="Y130" s="9"/>
      <c r="Z130" s="9"/>
    </row>
    <row r="131" spans="1:26" ht="12.75">
      <c r="A131" s="52"/>
      <c r="B131" s="52"/>
      <c r="C131" s="52"/>
      <c r="D131" s="52"/>
      <c r="E131" s="52"/>
      <c r="F131" s="48"/>
      <c r="G131" s="48"/>
      <c r="H131" s="52"/>
      <c r="I131" s="52"/>
      <c r="J131" s="52"/>
      <c r="K131" s="52"/>
      <c r="L131" s="52"/>
      <c r="M131" s="9"/>
      <c r="N131" s="9"/>
      <c r="O131" s="9"/>
      <c r="P131" s="9"/>
      <c r="Q131" s="9"/>
      <c r="R131" s="9"/>
      <c r="S131" s="9"/>
      <c r="T131" s="9"/>
      <c r="U131" s="9"/>
      <c r="V131" s="9"/>
      <c r="W131" s="9"/>
      <c r="X131" s="9"/>
      <c r="Y131" s="9"/>
      <c r="Z131" s="9"/>
    </row>
    <row r="132" spans="1:26" ht="12.75">
      <c r="A132" s="52"/>
      <c r="B132" s="52"/>
      <c r="C132" s="52"/>
      <c r="D132" s="52"/>
      <c r="E132" s="52"/>
      <c r="F132" s="48"/>
      <c r="G132" s="48"/>
      <c r="H132" s="52"/>
      <c r="I132" s="52"/>
      <c r="J132" s="52"/>
      <c r="K132" s="52"/>
      <c r="L132" s="52"/>
      <c r="M132" s="9"/>
      <c r="N132" s="9"/>
      <c r="O132" s="9"/>
      <c r="P132" s="9"/>
      <c r="Q132" s="9"/>
      <c r="R132" s="9"/>
      <c r="S132" s="9"/>
      <c r="T132" s="9"/>
      <c r="U132" s="9"/>
      <c r="V132" s="9"/>
      <c r="W132" s="9"/>
      <c r="X132" s="9"/>
      <c r="Y132" s="9"/>
      <c r="Z132" s="9"/>
    </row>
    <row r="133" spans="1:26" ht="12.75">
      <c r="A133" s="52"/>
      <c r="B133" s="52"/>
      <c r="C133" s="52"/>
      <c r="D133" s="52"/>
      <c r="E133" s="52"/>
      <c r="F133" s="48"/>
      <c r="G133" s="48"/>
      <c r="H133" s="52"/>
      <c r="I133" s="52"/>
      <c r="J133" s="52"/>
      <c r="K133" s="52"/>
      <c r="L133" s="52"/>
      <c r="M133" s="9"/>
      <c r="N133" s="9"/>
      <c r="O133" s="9"/>
      <c r="P133" s="9"/>
      <c r="Q133" s="9"/>
      <c r="R133" s="9"/>
      <c r="S133" s="9"/>
      <c r="T133" s="9"/>
      <c r="U133" s="9"/>
      <c r="V133" s="9"/>
      <c r="W133" s="9"/>
      <c r="X133" s="9"/>
      <c r="Y133" s="9"/>
      <c r="Z133" s="9"/>
    </row>
    <row r="134" spans="1:26" ht="12.75">
      <c r="A134" s="52"/>
      <c r="B134" s="52"/>
      <c r="C134" s="52"/>
      <c r="D134" s="52"/>
      <c r="E134" s="52"/>
      <c r="F134" s="48"/>
      <c r="G134" s="48"/>
      <c r="H134" s="52"/>
      <c r="I134" s="52"/>
      <c r="J134" s="52"/>
      <c r="K134" s="52"/>
      <c r="L134" s="52"/>
      <c r="M134" s="9"/>
      <c r="N134" s="9"/>
      <c r="O134" s="9"/>
      <c r="P134" s="9"/>
      <c r="Q134" s="9"/>
      <c r="R134" s="9"/>
      <c r="S134" s="9"/>
      <c r="T134" s="9"/>
      <c r="U134" s="9"/>
      <c r="V134" s="9"/>
      <c r="W134" s="9"/>
      <c r="X134" s="9"/>
      <c r="Y134" s="9"/>
      <c r="Z134" s="9"/>
    </row>
    <row r="135" spans="1:26" ht="12.75">
      <c r="A135" s="52"/>
      <c r="B135" s="52"/>
      <c r="C135" s="52"/>
      <c r="D135" s="52"/>
      <c r="E135" s="52"/>
      <c r="F135" s="48"/>
      <c r="G135" s="48"/>
      <c r="H135" s="52"/>
      <c r="I135" s="52"/>
      <c r="J135" s="52"/>
      <c r="K135" s="52"/>
      <c r="L135" s="52"/>
      <c r="M135" s="9"/>
      <c r="N135" s="9"/>
      <c r="O135" s="9"/>
      <c r="P135" s="9"/>
      <c r="Q135" s="9"/>
      <c r="R135" s="9"/>
      <c r="S135" s="9"/>
      <c r="T135" s="9"/>
      <c r="U135" s="9"/>
      <c r="V135" s="9"/>
      <c r="W135" s="9"/>
      <c r="X135" s="9"/>
      <c r="Y135" s="9"/>
      <c r="Z135" s="9"/>
    </row>
    <row r="136" spans="1:26" ht="12.75">
      <c r="A136" s="52"/>
      <c r="B136" s="52"/>
      <c r="C136" s="52"/>
      <c r="D136" s="52"/>
      <c r="E136" s="52"/>
      <c r="F136" s="48"/>
      <c r="G136" s="48"/>
      <c r="H136" s="52"/>
      <c r="I136" s="52"/>
      <c r="J136" s="52"/>
      <c r="K136" s="52"/>
      <c r="L136" s="52"/>
      <c r="M136" s="9"/>
      <c r="N136" s="9"/>
      <c r="O136" s="9"/>
      <c r="P136" s="9"/>
      <c r="Q136" s="9"/>
      <c r="R136" s="9"/>
      <c r="S136" s="9"/>
      <c r="T136" s="9"/>
      <c r="U136" s="9"/>
      <c r="V136" s="9"/>
      <c r="W136" s="9"/>
      <c r="X136" s="9"/>
      <c r="Y136" s="9"/>
      <c r="Z136" s="9"/>
    </row>
    <row r="137" spans="1:26" ht="12.75">
      <c r="A137" s="52"/>
      <c r="B137" s="52"/>
      <c r="C137" s="52"/>
      <c r="D137" s="52"/>
      <c r="E137" s="52"/>
      <c r="F137" s="48"/>
      <c r="G137" s="48"/>
      <c r="H137" s="52"/>
      <c r="I137" s="52"/>
      <c r="J137" s="52"/>
      <c r="K137" s="52"/>
      <c r="L137" s="52"/>
      <c r="M137" s="9"/>
      <c r="N137" s="9"/>
      <c r="O137" s="9"/>
      <c r="P137" s="9"/>
      <c r="Q137" s="9"/>
      <c r="R137" s="9"/>
      <c r="S137" s="9"/>
      <c r="T137" s="9"/>
      <c r="U137" s="9"/>
      <c r="V137" s="9"/>
      <c r="W137" s="9"/>
      <c r="X137" s="9"/>
      <c r="Y137" s="9"/>
      <c r="Z137" s="9"/>
    </row>
    <row r="138" spans="1:26" ht="12.75">
      <c r="A138" s="52"/>
      <c r="B138" s="52"/>
      <c r="C138" s="52"/>
      <c r="D138" s="52"/>
      <c r="E138" s="52"/>
      <c r="F138" s="48"/>
      <c r="G138" s="48"/>
      <c r="H138" s="52"/>
      <c r="I138" s="52"/>
      <c r="J138" s="52"/>
      <c r="K138" s="52"/>
      <c r="L138" s="52"/>
      <c r="M138" s="9"/>
      <c r="N138" s="9"/>
      <c r="O138" s="9"/>
      <c r="P138" s="9"/>
      <c r="Q138" s="9"/>
      <c r="R138" s="9"/>
      <c r="S138" s="9"/>
      <c r="T138" s="9"/>
      <c r="U138" s="9"/>
      <c r="V138" s="9"/>
      <c r="W138" s="9"/>
      <c r="X138" s="9"/>
      <c r="Y138" s="9"/>
      <c r="Z138" s="9"/>
    </row>
    <row r="139" spans="1:26" ht="12.75">
      <c r="A139" s="52"/>
      <c r="B139" s="52"/>
      <c r="C139" s="52"/>
      <c r="D139" s="52"/>
      <c r="E139" s="52"/>
      <c r="F139" s="48"/>
      <c r="G139" s="48"/>
      <c r="H139" s="52"/>
      <c r="I139" s="52"/>
      <c r="J139" s="52"/>
      <c r="K139" s="52"/>
      <c r="L139" s="52"/>
      <c r="M139" s="9"/>
      <c r="N139" s="9"/>
      <c r="O139" s="9"/>
      <c r="P139" s="9"/>
      <c r="Q139" s="9"/>
      <c r="R139" s="9"/>
      <c r="S139" s="9"/>
      <c r="T139" s="9"/>
      <c r="U139" s="9"/>
      <c r="V139" s="9"/>
      <c r="W139" s="9"/>
      <c r="X139" s="9"/>
      <c r="Y139" s="9"/>
      <c r="Z139" s="9"/>
    </row>
    <row r="140" spans="13:26" ht="12.75">
      <c r="M140" s="9"/>
      <c r="N140" s="9"/>
      <c r="O140" s="9"/>
      <c r="P140" s="9"/>
      <c r="Q140" s="9"/>
      <c r="R140" s="9"/>
      <c r="S140" s="9"/>
      <c r="T140" s="9"/>
      <c r="U140" s="9"/>
      <c r="V140" s="9"/>
      <c r="W140" s="9"/>
      <c r="X140" s="9"/>
      <c r="Y140" s="9"/>
      <c r="Z140" s="9"/>
    </row>
    <row r="141" spans="13:26" ht="12.75">
      <c r="M141" s="9"/>
      <c r="N141" s="9"/>
      <c r="O141" s="9"/>
      <c r="P141" s="9"/>
      <c r="Q141" s="9"/>
      <c r="R141" s="9"/>
      <c r="S141" s="9"/>
      <c r="T141" s="9"/>
      <c r="U141" s="9"/>
      <c r="V141" s="9"/>
      <c r="W141" s="9"/>
      <c r="X141" s="9"/>
      <c r="Y141" s="9"/>
      <c r="Z141" s="9"/>
    </row>
    <row r="142" spans="13:26" ht="12.75">
      <c r="M142" s="9"/>
      <c r="N142" s="9"/>
      <c r="O142" s="9"/>
      <c r="P142" s="9"/>
      <c r="Q142" s="9"/>
      <c r="R142" s="9"/>
      <c r="S142" s="9"/>
      <c r="T142" s="9"/>
      <c r="U142" s="9"/>
      <c r="V142" s="9"/>
      <c r="W142" s="9"/>
      <c r="X142" s="9"/>
      <c r="Y142" s="9"/>
      <c r="Z142" s="9"/>
    </row>
    <row r="143" spans="13:26" ht="12.75">
      <c r="M143" s="9"/>
      <c r="N143" s="9"/>
      <c r="O143" s="9"/>
      <c r="P143" s="9"/>
      <c r="Q143" s="9"/>
      <c r="R143" s="9"/>
      <c r="S143" s="9"/>
      <c r="T143" s="9"/>
      <c r="U143" s="9"/>
      <c r="V143" s="9"/>
      <c r="W143" s="9"/>
      <c r="X143" s="9"/>
      <c r="Y143" s="9"/>
      <c r="Z143" s="9"/>
    </row>
    <row r="144" spans="13:26" ht="12.75">
      <c r="M144" s="9"/>
      <c r="N144" s="9"/>
      <c r="O144" s="9"/>
      <c r="P144" s="9"/>
      <c r="Q144" s="9"/>
      <c r="R144" s="9"/>
      <c r="S144" s="9"/>
      <c r="T144" s="9"/>
      <c r="U144" s="9"/>
      <c r="V144" s="9"/>
      <c r="W144" s="9"/>
      <c r="X144" s="9"/>
      <c r="Y144" s="9"/>
      <c r="Z144" s="9"/>
    </row>
    <row r="145" spans="13:26" ht="12.75">
      <c r="M145" s="9"/>
      <c r="N145" s="9"/>
      <c r="O145" s="9"/>
      <c r="P145" s="9"/>
      <c r="Q145" s="9"/>
      <c r="R145" s="9"/>
      <c r="S145" s="9"/>
      <c r="T145" s="9"/>
      <c r="U145" s="9"/>
      <c r="V145" s="9"/>
      <c r="W145" s="9"/>
      <c r="X145" s="9"/>
      <c r="Y145" s="9"/>
      <c r="Z145" s="9"/>
    </row>
    <row r="146" spans="13:26" ht="12.75">
      <c r="M146" s="9"/>
      <c r="N146" s="9"/>
      <c r="O146" s="9"/>
      <c r="P146" s="9"/>
      <c r="Q146" s="9"/>
      <c r="R146" s="9"/>
      <c r="S146" s="9"/>
      <c r="T146" s="9"/>
      <c r="U146" s="9"/>
      <c r="V146" s="9"/>
      <c r="W146" s="9"/>
      <c r="X146" s="9"/>
      <c r="Y146" s="9"/>
      <c r="Z146" s="9"/>
    </row>
  </sheetData>
  <sheetProtection/>
  <protectedRanges>
    <protectedRange password="CA99" sqref="F23:G34 F38:G49 F52:G63 F67:G78 F81:G92 F9:G20" name="Range1"/>
  </protectedRange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98"/>
  <sheetViews>
    <sheetView zoomScalePageLayoutView="0" workbookViewId="0" topLeftCell="A1">
      <selection activeCell="D12" sqref="D11:D12"/>
    </sheetView>
  </sheetViews>
  <sheetFormatPr defaultColWidth="9.140625" defaultRowHeight="12.75"/>
  <cols>
    <col min="1" max="1" width="17.8515625" style="0" customWidth="1"/>
    <col min="2" max="2" width="9.57421875" style="0" customWidth="1"/>
    <col min="3" max="3" width="10.00390625" style="0" customWidth="1"/>
    <col min="4" max="4" width="11.00390625" style="0" customWidth="1"/>
  </cols>
  <sheetData>
    <row r="1" ht="18">
      <c r="A1" s="28" t="str">
        <f>'User Guide'!A2</f>
        <v>On-Farm Processing Recipe Based Costing Tool</v>
      </c>
    </row>
    <row r="2" ht="12.75">
      <c r="A2" s="42" t="s">
        <v>210</v>
      </c>
    </row>
    <row r="6" spans="1:2" ht="12.75">
      <c r="A6" s="621"/>
      <c r="B6" s="621"/>
    </row>
    <row r="7" spans="1:5" ht="12.75">
      <c r="A7" s="621" t="str">
        <f>'Ingredient Cost'!A8</f>
        <v>Bulk Ingredients</v>
      </c>
      <c r="B7" s="621"/>
      <c r="C7" s="621"/>
      <c r="D7" s="621"/>
      <c r="E7" s="621"/>
    </row>
    <row r="8" spans="1:5" ht="12.75">
      <c r="A8" s="44" t="s">
        <v>12</v>
      </c>
      <c r="B8" s="44" t="s">
        <v>19</v>
      </c>
      <c r="C8" s="44" t="s">
        <v>229</v>
      </c>
      <c r="D8" s="44" t="s">
        <v>53</v>
      </c>
      <c r="E8" s="44"/>
    </row>
    <row r="9" spans="1:2" ht="12.75">
      <c r="A9" s="42" t="str">
        <f>'Recipe 1'!$B$8</f>
        <v>Ingredient 1 </v>
      </c>
      <c r="B9" s="47">
        <f>'Recipe 1'!B$9</f>
        <v>1</v>
      </c>
    </row>
    <row r="10" spans="1:2" ht="12.75">
      <c r="A10" s="42" t="str">
        <f>'Recipe 1'!$C$8</f>
        <v>Ingredient 2</v>
      </c>
      <c r="B10" s="47">
        <f>'Recipe 1'!D$9</f>
        <v>3</v>
      </c>
    </row>
    <row r="11" spans="1:2" ht="12.75">
      <c r="A11" s="42" t="str">
        <f>'Recipe 1'!$D$8</f>
        <v>Ingredient 3</v>
      </c>
      <c r="B11" s="47">
        <f>'Recipe 1'!E$9</f>
        <v>4</v>
      </c>
    </row>
    <row r="12" spans="1:2" ht="12.75">
      <c r="A12" s="42" t="str">
        <f>'Recipe 1'!$E$8</f>
        <v>Ingredient 4</v>
      </c>
      <c r="B12" s="47">
        <f>'Recipe 1'!F$9</f>
        <v>5</v>
      </c>
    </row>
    <row r="13" spans="1:2" ht="12.75">
      <c r="A13" s="42" t="str">
        <f>'Recipe 1'!$F$8</f>
        <v>Ingredient 5</v>
      </c>
      <c r="B13" s="47">
        <f>'Recipe 1'!G$9</f>
        <v>6</v>
      </c>
    </row>
    <row r="14" spans="1:2" ht="12.75">
      <c r="A14" s="42" t="str">
        <f>'Recipe 1'!$G$8</f>
        <v>Ingredient 6</v>
      </c>
      <c r="B14" s="47">
        <f>'Recipe 1'!C$9</f>
        <v>2</v>
      </c>
    </row>
    <row r="15" spans="1:2" ht="12.75">
      <c r="A15" s="42" t="str">
        <f>'Recipe 1'!$H$8</f>
        <v>Ingredient 7</v>
      </c>
      <c r="B15" s="47">
        <f>'Recipe 1'!C$9</f>
        <v>2</v>
      </c>
    </row>
    <row r="16" spans="1:2" ht="12.75">
      <c r="A16" s="42" t="str">
        <f>'Recipe 1'!$I$8</f>
        <v>Ingredient 8</v>
      </c>
      <c r="B16" s="47">
        <f>'Recipe 1'!C$9</f>
        <v>2</v>
      </c>
    </row>
    <row r="17" spans="1:2" ht="12.75">
      <c r="A17" s="42" t="str">
        <f>'Recipe 1'!$J$8</f>
        <v>Ingredient 9</v>
      </c>
      <c r="B17" s="47">
        <f>'Recipe 1'!C$9</f>
        <v>2</v>
      </c>
    </row>
    <row r="18" spans="1:2" ht="12.75">
      <c r="A18" s="42" t="str">
        <f>'Recipe 1'!$K$8</f>
        <v>Ingredient 10</v>
      </c>
      <c r="B18" s="47">
        <f>'Recipe 1'!C$9</f>
        <v>2</v>
      </c>
    </row>
    <row r="19" spans="1:2" ht="12.75">
      <c r="A19" s="42" t="str">
        <f>'Recipe 1'!$L$8</f>
        <v>Ingredient 11</v>
      </c>
      <c r="B19" s="47">
        <f>'Recipe 1'!C$9</f>
        <v>2</v>
      </c>
    </row>
    <row r="20" spans="1:2" ht="12.75">
      <c r="A20" s="42" t="str">
        <f>'Recipe 1'!$M$8</f>
        <v>Ingredient 12</v>
      </c>
      <c r="B20" s="47">
        <f>'Recipe 1'!C$9</f>
        <v>2</v>
      </c>
    </row>
    <row r="21" spans="1:2" ht="12.75">
      <c r="A21" s="42" t="str">
        <f>'Recipe 1'!$N$8</f>
        <v>Ingredient 13</v>
      </c>
      <c r="B21" s="47">
        <f>'Recipe 1'!C$9</f>
        <v>2</v>
      </c>
    </row>
    <row r="22" spans="1:2" ht="12.75">
      <c r="A22" s="42" t="str">
        <f>'Recipe 1'!$O$8</f>
        <v>Ingredient 14</v>
      </c>
      <c r="B22" s="47">
        <f>'Recipe 1'!C$9</f>
        <v>2</v>
      </c>
    </row>
    <row r="23" spans="1:2" ht="12.75">
      <c r="A23" s="42" t="str">
        <f>'Recipe 1'!$P$8</f>
        <v>Ingredient 15</v>
      </c>
      <c r="B23" s="47">
        <f>'Recipe 1'!C$9</f>
        <v>2</v>
      </c>
    </row>
    <row r="24" spans="1:4" ht="12.75">
      <c r="A24" s="621" t="s">
        <v>151</v>
      </c>
      <c r="B24" s="621"/>
      <c r="C24" s="621"/>
      <c r="D24" s="621"/>
    </row>
    <row r="25" spans="1:2" ht="12.75">
      <c r="A25" s="42" t="str">
        <f>'Recipe 1'!$R$8</f>
        <v>Specialty 1</v>
      </c>
      <c r="B25" s="47">
        <f>'Recipe 1'!C$9</f>
        <v>2</v>
      </c>
    </row>
    <row r="26" spans="1:2" ht="12.75">
      <c r="A26" s="42" t="str">
        <f>'Recipe 1'!$S$8</f>
        <v>Specialty 2</v>
      </c>
      <c r="B26" s="47">
        <f>'Recipe 1'!C$9</f>
        <v>2</v>
      </c>
    </row>
    <row r="27" spans="1:2" ht="12.75">
      <c r="A27" s="42" t="str">
        <f>'Recipe 1'!$T$8</f>
        <v>Specialty 3</v>
      </c>
      <c r="B27" s="47">
        <f>'Recipe 1'!C$9</f>
        <v>2</v>
      </c>
    </row>
    <row r="28" spans="1:2" ht="12.75">
      <c r="A28" s="42" t="str">
        <f>'Recipe 1'!$U$8</f>
        <v>Specialty 4</v>
      </c>
      <c r="B28" s="47">
        <f>'Recipe 1'!C$9</f>
        <v>2</v>
      </c>
    </row>
    <row r="29" spans="1:2" ht="12.75">
      <c r="A29" s="42" t="str">
        <f>'Recipe 1'!$V$8</f>
        <v>Specialty 5</v>
      </c>
      <c r="B29" s="47">
        <f>'Recipe 1'!C$9</f>
        <v>2</v>
      </c>
    </row>
    <row r="30" spans="1:2" ht="12.75">
      <c r="A30" s="42" t="str">
        <f>'Recipe 1'!$W$8</f>
        <v>Specialty 6</v>
      </c>
      <c r="B30" s="47">
        <f>'Recipe 1'!C$9</f>
        <v>2</v>
      </c>
    </row>
    <row r="31" spans="1:2" ht="12.75">
      <c r="A31" s="42" t="str">
        <f>'Recipe 1'!$X$8</f>
        <v>Specialty 7</v>
      </c>
      <c r="B31" s="47">
        <f>'Recipe 1'!C$9</f>
        <v>2</v>
      </c>
    </row>
    <row r="32" spans="1:2" ht="12.75">
      <c r="A32" s="42" t="str">
        <f>'Recipe 1'!$Y$8</f>
        <v>Specialty 8</v>
      </c>
      <c r="B32" s="47">
        <f>'Recipe 1'!C$9</f>
        <v>2</v>
      </c>
    </row>
    <row r="33" spans="1:2" ht="12.75">
      <c r="A33" s="42" t="str">
        <f>'Recipe 1'!$Z$8</f>
        <v>Specialty 9</v>
      </c>
      <c r="B33" s="47">
        <f>'Recipe 1'!C$9</f>
        <v>2</v>
      </c>
    </row>
    <row r="34" spans="1:2" ht="12.75">
      <c r="A34" s="42" t="str">
        <f>'Recipe 1'!$AA$8</f>
        <v>Specialty 10</v>
      </c>
      <c r="B34" s="47">
        <f>'Recipe 1'!C$9</f>
        <v>2</v>
      </c>
    </row>
    <row r="35" spans="1:2" ht="12.75">
      <c r="A35" s="42" t="str">
        <f>'Recipe 1'!$AB$8</f>
        <v>Specialty 11</v>
      </c>
      <c r="B35" s="47">
        <f>'Recipe 1'!C$9</f>
        <v>2</v>
      </c>
    </row>
    <row r="36" spans="1:2" ht="12.75">
      <c r="A36" s="42" t="str">
        <f>'Recipe 1'!$AC$8</f>
        <v>Specialty 12</v>
      </c>
      <c r="B36" s="47">
        <f>'Recipe 1'!C$9</f>
        <v>2</v>
      </c>
    </row>
    <row r="37" spans="1:2" ht="12.75">
      <c r="A37" s="42" t="str">
        <f>'Recipe 1'!$AD$8</f>
        <v>Specialty 13</v>
      </c>
      <c r="B37" s="47">
        <f>'Recipe 1'!C$9</f>
        <v>2</v>
      </c>
    </row>
    <row r="38" spans="1:5" ht="12.75">
      <c r="A38" s="42" t="str">
        <f>'Recipe 1'!$AE$8</f>
        <v>Specialty 14</v>
      </c>
      <c r="B38" s="47">
        <f>'Recipe 1'!C$9</f>
        <v>2</v>
      </c>
      <c r="C38" s="46"/>
      <c r="D38" s="46"/>
      <c r="E38" s="46"/>
    </row>
    <row r="39" spans="1:5" ht="12.75">
      <c r="A39" s="42" t="str">
        <f>'Recipe 1'!$AF$8</f>
        <v>Specialty 15</v>
      </c>
      <c r="B39" s="47">
        <f>'Recipe 1'!C$9</f>
        <v>2</v>
      </c>
      <c r="C39" s="44"/>
      <c r="D39" s="44"/>
      <c r="E39" s="44"/>
    </row>
    <row r="40" spans="1:2" ht="12.75">
      <c r="A40" s="42"/>
      <c r="B40" s="45"/>
    </row>
    <row r="41" spans="1:2" ht="12.75">
      <c r="A41" s="42"/>
      <c r="B41" s="45"/>
    </row>
    <row r="42" spans="1:2" ht="12.75">
      <c r="A42" s="42"/>
      <c r="B42" s="45"/>
    </row>
    <row r="43" spans="1:2" ht="12.75">
      <c r="A43" s="42"/>
      <c r="B43" s="45"/>
    </row>
    <row r="44" spans="1:2" ht="12.75">
      <c r="A44" s="42"/>
      <c r="B44" s="45"/>
    </row>
    <row r="45" spans="1:2" ht="12.75">
      <c r="A45" s="42"/>
      <c r="B45" s="45"/>
    </row>
    <row r="46" spans="1:2" ht="12.75">
      <c r="A46" s="42"/>
      <c r="B46" s="45"/>
    </row>
    <row r="47" spans="1:2" ht="12.75">
      <c r="A47" s="42"/>
      <c r="B47" s="45"/>
    </row>
    <row r="48" spans="1:2" ht="12.75">
      <c r="A48" s="42"/>
      <c r="B48" s="45"/>
    </row>
    <row r="49" spans="1:2" ht="12.75">
      <c r="A49" s="42"/>
      <c r="B49" s="45"/>
    </row>
    <row r="50" spans="1:2" ht="12.75">
      <c r="A50" s="42"/>
      <c r="B50" s="45"/>
    </row>
    <row r="51" spans="1:2" ht="12.75">
      <c r="A51" s="42"/>
      <c r="B51" s="45"/>
    </row>
    <row r="52" spans="1:2" ht="12.75">
      <c r="A52" s="42"/>
      <c r="B52" s="45"/>
    </row>
    <row r="53" spans="1:2" ht="12.75">
      <c r="A53" s="42"/>
      <c r="B53" s="45"/>
    </row>
    <row r="54" spans="1:2" ht="12.75">
      <c r="A54" s="42"/>
      <c r="B54" s="45"/>
    </row>
    <row r="55" spans="1:2" ht="12.75">
      <c r="A55" s="42"/>
      <c r="B55" s="45"/>
    </row>
    <row r="56" spans="1:2" ht="12.75">
      <c r="A56" s="42"/>
      <c r="B56" s="45"/>
    </row>
    <row r="57" spans="1:2" ht="12.75">
      <c r="A57" s="42"/>
      <c r="B57" s="45"/>
    </row>
    <row r="58" spans="1:2" ht="12.75">
      <c r="A58" s="42"/>
      <c r="B58" s="45"/>
    </row>
    <row r="59" spans="1:2" ht="12.75">
      <c r="A59" s="42"/>
      <c r="B59" s="45"/>
    </row>
    <row r="60" spans="1:2" ht="12.75">
      <c r="A60" s="42"/>
      <c r="B60" s="45"/>
    </row>
    <row r="61" spans="1:2" ht="12.75">
      <c r="A61" s="42"/>
      <c r="B61" s="45"/>
    </row>
    <row r="62" spans="1:2" ht="12.75">
      <c r="A62" s="42"/>
      <c r="B62" s="45"/>
    </row>
    <row r="63" spans="1:2" ht="12.75">
      <c r="A63" s="42"/>
      <c r="B63" s="45"/>
    </row>
    <row r="64" spans="1:2" ht="12.75">
      <c r="A64" s="42"/>
      <c r="B64" s="45"/>
    </row>
    <row r="65" spans="1:2" ht="12.75">
      <c r="A65" s="42"/>
      <c r="B65" s="45"/>
    </row>
    <row r="66" spans="1:2" ht="12.75">
      <c r="A66" s="42"/>
      <c r="B66" s="45"/>
    </row>
    <row r="67" spans="1:2" ht="12.75">
      <c r="A67" s="42"/>
      <c r="B67" s="45"/>
    </row>
    <row r="68" spans="1:2" ht="12.75">
      <c r="A68" s="42"/>
      <c r="B68" s="45"/>
    </row>
    <row r="69" spans="1:2" ht="12.75">
      <c r="A69" s="42"/>
      <c r="B69" s="45"/>
    </row>
    <row r="70" spans="1:2" ht="12.75">
      <c r="A70" s="42"/>
      <c r="B70" s="45"/>
    </row>
    <row r="71" spans="1:2" ht="12.75">
      <c r="A71" s="42"/>
      <c r="B71" s="45"/>
    </row>
    <row r="72" spans="1:2" ht="12.75">
      <c r="A72" s="42"/>
      <c r="B72" s="45"/>
    </row>
    <row r="73" spans="1:2" ht="12.75">
      <c r="A73" s="42"/>
      <c r="B73" s="45"/>
    </row>
    <row r="74" spans="1:2" ht="12.75">
      <c r="A74" s="42"/>
      <c r="B74" s="45"/>
    </row>
    <row r="75" spans="1:2" ht="12.75">
      <c r="A75" s="42"/>
      <c r="B75" s="45"/>
    </row>
    <row r="76" spans="1:2" ht="12.75">
      <c r="A76" s="42"/>
      <c r="B76" s="45"/>
    </row>
    <row r="77" spans="1:2" ht="12.75">
      <c r="A77" s="42"/>
      <c r="B77" s="45"/>
    </row>
    <row r="78" spans="1:2" ht="12.75">
      <c r="A78" s="42"/>
      <c r="B78" s="45"/>
    </row>
    <row r="79" spans="1:2" ht="12.75">
      <c r="A79" s="42"/>
      <c r="B79" s="45"/>
    </row>
    <row r="80" spans="1:2" ht="12.75">
      <c r="A80" s="42"/>
      <c r="B80" s="45"/>
    </row>
    <row r="81" spans="1:2" ht="12.75">
      <c r="A81" s="42"/>
      <c r="B81" s="45"/>
    </row>
    <row r="82" spans="1:2" ht="12.75">
      <c r="A82" s="42"/>
      <c r="B82" s="45"/>
    </row>
    <row r="83" spans="1:2" ht="12.75">
      <c r="A83" s="42"/>
      <c r="B83" s="45"/>
    </row>
    <row r="84" spans="1:2" ht="12.75">
      <c r="A84" s="42"/>
      <c r="B84" s="45"/>
    </row>
    <row r="85" ht="12.75">
      <c r="A85" s="42"/>
    </row>
    <row r="86" ht="12.75">
      <c r="A86" s="42"/>
    </row>
    <row r="87" ht="12.75">
      <c r="A87" s="42"/>
    </row>
    <row r="88" ht="12.75">
      <c r="A88" s="42"/>
    </row>
    <row r="89" ht="12.75">
      <c r="A89" s="42"/>
    </row>
    <row r="90" ht="12.75">
      <c r="A90" s="42"/>
    </row>
    <row r="91" ht="12.75">
      <c r="A91" s="42"/>
    </row>
    <row r="92" ht="12.75">
      <c r="A92" s="42"/>
    </row>
    <row r="93" ht="12.75">
      <c r="A93" s="42"/>
    </row>
    <row r="94" ht="12.75">
      <c r="A94" s="42"/>
    </row>
    <row r="95" ht="12.75">
      <c r="A95" s="42"/>
    </row>
    <row r="96" ht="12.75">
      <c r="A96" s="42"/>
    </row>
    <row r="97" ht="12.75">
      <c r="A97" s="42"/>
    </row>
    <row r="98" ht="12.75">
      <c r="A98" s="42"/>
    </row>
  </sheetData>
  <sheetProtection/>
  <mergeCells count="3">
    <mergeCell ref="A7:E7"/>
    <mergeCell ref="A6:B6"/>
    <mergeCell ref="A24:D24"/>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64"/>
  <sheetViews>
    <sheetView zoomScaleSheetLayoutView="175" zoomScalePageLayoutView="0" workbookViewId="0" topLeftCell="A1">
      <selection activeCell="A1" sqref="A1"/>
    </sheetView>
  </sheetViews>
  <sheetFormatPr defaultColWidth="9.140625" defaultRowHeight="12.75"/>
  <cols>
    <col min="1" max="1" width="13.57421875" style="0" customWidth="1"/>
    <col min="2" max="2" width="18.00390625" style="0" customWidth="1"/>
    <col min="6" max="6" width="13.421875" style="0" customWidth="1"/>
    <col min="8" max="8" width="6.421875" style="0" customWidth="1"/>
    <col min="9" max="9" width="25.421875" style="0" hidden="1" customWidth="1"/>
  </cols>
  <sheetData>
    <row r="1" spans="1:9" ht="15">
      <c r="A1" s="27"/>
      <c r="B1" s="27"/>
      <c r="C1" s="27"/>
      <c r="D1" s="27"/>
      <c r="E1" s="27"/>
      <c r="F1" s="27"/>
      <c r="G1" s="27"/>
      <c r="H1" s="9"/>
      <c r="I1" s="9"/>
    </row>
    <row r="2" spans="1:9" ht="15">
      <c r="A2" s="27"/>
      <c r="B2" s="27"/>
      <c r="C2" s="27"/>
      <c r="D2" s="27"/>
      <c r="E2" s="27"/>
      <c r="F2" s="27"/>
      <c r="G2" s="27"/>
      <c r="H2" s="9"/>
      <c r="I2" s="9"/>
    </row>
    <row r="3" spans="1:9" ht="15">
      <c r="A3" s="27"/>
      <c r="B3" s="27"/>
      <c r="C3" s="27"/>
      <c r="D3" s="27"/>
      <c r="E3" s="27"/>
      <c r="F3" s="27"/>
      <c r="G3" s="27"/>
      <c r="H3" s="9"/>
      <c r="I3" s="9"/>
    </row>
    <row r="4" spans="1:9" ht="15">
      <c r="A4" s="27"/>
      <c r="B4" s="27"/>
      <c r="C4" s="27"/>
      <c r="D4" s="27"/>
      <c r="E4" s="27"/>
      <c r="F4" s="27"/>
      <c r="G4" s="27"/>
      <c r="H4" s="9"/>
      <c r="I4" s="9"/>
    </row>
    <row r="5" spans="1:9" ht="15">
      <c r="A5" s="27"/>
      <c r="B5" s="27"/>
      <c r="C5" s="27"/>
      <c r="D5" s="27"/>
      <c r="E5" s="27"/>
      <c r="F5" s="27"/>
      <c r="G5" s="27"/>
      <c r="H5" s="9"/>
      <c r="I5" s="9"/>
    </row>
    <row r="6" spans="1:9" ht="15.75">
      <c r="A6" s="618" t="str">
        <f>'Costs Input'!A1</f>
        <v>On-Farm Processing Recipe Based Costing Tool</v>
      </c>
      <c r="B6" s="605"/>
      <c r="C6" s="605"/>
      <c r="D6" s="605"/>
      <c r="E6" s="605"/>
      <c r="F6" s="605"/>
      <c r="G6" s="605"/>
      <c r="H6" s="144"/>
      <c r="I6" s="144"/>
    </row>
    <row r="7" spans="1:9" ht="15.75">
      <c r="A7" s="606" t="s">
        <v>247</v>
      </c>
      <c r="B7" s="606"/>
      <c r="C7" s="606"/>
      <c r="D7" s="606"/>
      <c r="E7" s="606"/>
      <c r="F7" s="606"/>
      <c r="G7" s="606"/>
      <c r="H7" s="145"/>
      <c r="I7" s="145"/>
    </row>
    <row r="8" spans="1:9" ht="15">
      <c r="A8" s="607" t="str">
        <f>'Costs Input'!A3</f>
        <v>Enter Company Name</v>
      </c>
      <c r="B8" s="607"/>
      <c r="C8" s="607"/>
      <c r="D8" s="607"/>
      <c r="E8" s="607"/>
      <c r="F8" s="607"/>
      <c r="G8" s="607"/>
      <c r="H8" s="146"/>
      <c r="I8" s="9"/>
    </row>
    <row r="9" spans="1:9" ht="15">
      <c r="A9" s="27"/>
      <c r="B9" s="27"/>
      <c r="C9" s="166"/>
      <c r="D9" s="608" t="s">
        <v>246</v>
      </c>
      <c r="E9" s="27" t="str">
        <f>'Costs Input'!B3</f>
        <v>Enter Date</v>
      </c>
      <c r="F9" s="27"/>
      <c r="G9" s="27"/>
      <c r="H9" s="9"/>
      <c r="I9" s="9"/>
    </row>
    <row r="10" spans="1:9" ht="15">
      <c r="A10" s="27"/>
      <c r="B10" s="27"/>
      <c r="C10" s="27"/>
      <c r="D10" s="27"/>
      <c r="E10" s="27"/>
      <c r="F10" s="27"/>
      <c r="G10" s="27"/>
      <c r="H10" s="9"/>
      <c r="I10" s="9"/>
    </row>
    <row r="11" spans="1:9" ht="15">
      <c r="A11" s="27"/>
      <c r="B11" s="27"/>
      <c r="C11" s="27"/>
      <c r="D11" s="27"/>
      <c r="E11" s="27"/>
      <c r="F11" s="27"/>
      <c r="G11" s="27"/>
      <c r="H11" s="9"/>
      <c r="I11" s="9"/>
    </row>
    <row r="12" spans="1:9" ht="15">
      <c r="A12" s="27"/>
      <c r="B12" s="27"/>
      <c r="C12" s="27"/>
      <c r="D12" s="27"/>
      <c r="E12" s="27"/>
      <c r="F12" s="27"/>
      <c r="G12" s="27"/>
      <c r="H12" s="9"/>
      <c r="I12" s="9"/>
    </row>
    <row r="13" spans="1:9" ht="15">
      <c r="A13" s="27"/>
      <c r="B13" s="27"/>
      <c r="C13" s="27"/>
      <c r="D13" s="27"/>
      <c r="E13" s="27"/>
      <c r="F13" s="27"/>
      <c r="G13" s="149"/>
      <c r="H13" s="9"/>
      <c r="I13" s="9"/>
    </row>
    <row r="14" spans="1:9" ht="15">
      <c r="A14" s="27"/>
      <c r="B14" s="27"/>
      <c r="C14" s="149"/>
      <c r="D14" s="149"/>
      <c r="E14" s="204"/>
      <c r="F14" s="149"/>
      <c r="G14" s="149"/>
      <c r="H14" s="9"/>
      <c r="I14" s="9"/>
    </row>
    <row r="15" spans="1:9" ht="15.75">
      <c r="A15" s="27"/>
      <c r="B15" s="609" t="s">
        <v>239</v>
      </c>
      <c r="C15" s="27"/>
      <c r="D15" s="27"/>
      <c r="E15" s="27"/>
      <c r="F15" s="610"/>
      <c r="G15" s="149"/>
      <c r="H15" s="9"/>
      <c r="I15" s="9"/>
    </row>
    <row r="16" spans="1:9" ht="15">
      <c r="A16" s="27"/>
      <c r="B16" s="608" t="str">
        <f>Tool!A7</f>
        <v>Test recipe</v>
      </c>
      <c r="C16" s="27"/>
      <c r="D16" s="27"/>
      <c r="E16" s="27"/>
      <c r="F16" s="610">
        <f>Margins!C20+Margins!C34</f>
        <v>2500</v>
      </c>
      <c r="G16" s="149"/>
      <c r="H16" s="9"/>
      <c r="I16" s="9"/>
    </row>
    <row r="17" spans="1:9" ht="15">
      <c r="A17" s="27"/>
      <c r="B17" s="608" t="str">
        <f>Tool!A36</f>
        <v>Recipe 2</v>
      </c>
      <c r="C17" s="27"/>
      <c r="D17" s="27"/>
      <c r="E17" s="27"/>
      <c r="F17" s="610">
        <f>Margins!C49+Margins!C63</f>
        <v>0</v>
      </c>
      <c r="G17" s="149"/>
      <c r="H17" s="9"/>
      <c r="I17" s="9"/>
    </row>
    <row r="18" spans="1:9" ht="15">
      <c r="A18" s="27"/>
      <c r="B18" s="608" t="str">
        <f>Tool!A65</f>
        <v>Recipe 3</v>
      </c>
      <c r="C18" s="27"/>
      <c r="D18" s="27"/>
      <c r="E18" s="27"/>
      <c r="F18" s="611">
        <f>Margins!C78+Margins!C92</f>
        <v>0</v>
      </c>
      <c r="G18" s="149"/>
      <c r="H18" s="9"/>
      <c r="I18" s="9"/>
    </row>
    <row r="19" spans="1:9" s="30" customFormat="1" ht="15.75">
      <c r="A19" s="612"/>
      <c r="B19" s="613" t="s">
        <v>240</v>
      </c>
      <c r="C19" s="613"/>
      <c r="D19" s="613"/>
      <c r="E19" s="613"/>
      <c r="F19" s="614">
        <f>SUM(F16:F18)</f>
        <v>2500</v>
      </c>
      <c r="G19" s="442"/>
      <c r="H19" s="29"/>
      <c r="I19" s="29"/>
    </row>
    <row r="20" spans="1:9" ht="24" customHeight="1">
      <c r="A20" s="27"/>
      <c r="B20" s="27"/>
      <c r="C20" s="27"/>
      <c r="D20" s="27"/>
      <c r="E20" s="27"/>
      <c r="F20" s="610"/>
      <c r="G20" s="149"/>
      <c r="H20" s="9"/>
      <c r="I20" s="9"/>
    </row>
    <row r="21" spans="1:9" ht="15.75">
      <c r="A21" s="27"/>
      <c r="B21" s="609" t="s">
        <v>241</v>
      </c>
      <c r="C21" s="27"/>
      <c r="D21" s="27"/>
      <c r="E21" s="27"/>
      <c r="F21" s="610"/>
      <c r="G21" s="149"/>
      <c r="H21" s="9"/>
      <c r="I21" s="9"/>
    </row>
    <row r="22" spans="1:9" ht="15">
      <c r="A22" s="27"/>
      <c r="B22" s="615" t="s">
        <v>243</v>
      </c>
      <c r="C22" s="27"/>
      <c r="D22" s="27"/>
      <c r="E22" s="27"/>
      <c r="F22" s="611">
        <f>Margins!D93</f>
        <v>1510</v>
      </c>
      <c r="G22" s="149"/>
      <c r="H22" s="9"/>
      <c r="I22" s="9"/>
    </row>
    <row r="23" spans="1:9" s="30" customFormat="1" ht="15.75">
      <c r="A23" s="612"/>
      <c r="B23" s="616" t="s">
        <v>242</v>
      </c>
      <c r="C23" s="613"/>
      <c r="D23" s="613"/>
      <c r="E23" s="613"/>
      <c r="F23" s="614">
        <f>F22</f>
        <v>1510</v>
      </c>
      <c r="G23" s="442"/>
      <c r="H23" s="29"/>
      <c r="I23" s="29"/>
    </row>
    <row r="24" spans="1:9" ht="15">
      <c r="A24" s="27"/>
      <c r="B24" s="608"/>
      <c r="C24" s="27"/>
      <c r="D24" s="27"/>
      <c r="E24" s="27"/>
      <c r="F24" s="610"/>
      <c r="G24" s="149"/>
      <c r="H24" s="9"/>
      <c r="I24" s="9"/>
    </row>
    <row r="25" spans="1:9" ht="15">
      <c r="A25" s="27"/>
      <c r="B25" s="27"/>
      <c r="C25" s="27"/>
      <c r="D25" s="27"/>
      <c r="E25" s="27"/>
      <c r="F25" s="610"/>
      <c r="G25" s="149"/>
      <c r="H25" s="9"/>
      <c r="I25" s="9"/>
    </row>
    <row r="26" spans="1:9" s="30" customFormat="1" ht="16.5" thickBot="1">
      <c r="A26" s="612"/>
      <c r="B26" s="616" t="s">
        <v>227</v>
      </c>
      <c r="C26" s="613"/>
      <c r="D26" s="613"/>
      <c r="E26" s="613"/>
      <c r="F26" s="617">
        <f>F19-F23</f>
        <v>990</v>
      </c>
      <c r="G26" s="442"/>
      <c r="H26" s="29"/>
      <c r="I26" s="29"/>
    </row>
    <row r="27" spans="1:9" ht="15.75" thickTop="1">
      <c r="A27" s="27"/>
      <c r="B27" s="27"/>
      <c r="C27" s="27"/>
      <c r="D27" s="27"/>
      <c r="E27" s="27"/>
      <c r="F27" s="206"/>
      <c r="G27" s="149"/>
      <c r="H27" s="9"/>
      <c r="I27" s="9"/>
    </row>
    <row r="28" spans="1:9" ht="15">
      <c r="A28" s="27"/>
      <c r="B28" s="27"/>
      <c r="C28" s="27"/>
      <c r="D28" s="27"/>
      <c r="E28" s="27"/>
      <c r="F28" s="27"/>
      <c r="G28" s="27"/>
      <c r="H28" s="9"/>
      <c r="I28" s="9"/>
    </row>
    <row r="29" spans="1:9" ht="15">
      <c r="A29" s="27"/>
      <c r="B29" s="27"/>
      <c r="C29" s="27"/>
      <c r="D29" s="27"/>
      <c r="E29" s="27"/>
      <c r="F29" s="27"/>
      <c r="G29" s="27"/>
      <c r="H29" s="9"/>
      <c r="I29" s="9"/>
    </row>
    <row r="30" spans="1:9" ht="15">
      <c r="A30" s="27"/>
      <c r="B30" s="27"/>
      <c r="C30" s="27"/>
      <c r="D30" s="27"/>
      <c r="E30" s="27"/>
      <c r="F30" s="27"/>
      <c r="G30" s="27"/>
      <c r="H30" s="9"/>
      <c r="I30" s="9"/>
    </row>
    <row r="31" spans="1:9" ht="15">
      <c r="A31" s="27"/>
      <c r="B31" s="27"/>
      <c r="C31" s="27"/>
      <c r="D31" s="27"/>
      <c r="E31" s="27"/>
      <c r="F31" s="27"/>
      <c r="G31" s="27"/>
      <c r="H31" s="9"/>
      <c r="I31" s="9"/>
    </row>
    <row r="32" spans="1:9" ht="15">
      <c r="A32" s="27"/>
      <c r="B32" s="27"/>
      <c r="C32" s="27"/>
      <c r="D32" s="27"/>
      <c r="E32" s="27"/>
      <c r="F32" s="27"/>
      <c r="G32" s="27"/>
      <c r="H32" s="9"/>
      <c r="I32" s="9"/>
    </row>
    <row r="33" spans="1:9" ht="15">
      <c r="A33" s="27"/>
      <c r="B33" s="27"/>
      <c r="C33" s="27"/>
      <c r="D33" s="27"/>
      <c r="E33" s="27"/>
      <c r="F33" s="27"/>
      <c r="G33" s="27"/>
      <c r="H33" s="9"/>
      <c r="I33" s="9"/>
    </row>
    <row r="34" spans="1:9" ht="12.75">
      <c r="A34" s="9"/>
      <c r="B34" s="9"/>
      <c r="C34" s="9"/>
      <c r="D34" s="9"/>
      <c r="E34" s="9"/>
      <c r="F34" s="9"/>
      <c r="G34" s="9"/>
      <c r="H34" s="9"/>
      <c r="I34" s="9"/>
    </row>
    <row r="35" spans="1:9" ht="12.75">
      <c r="A35" s="9"/>
      <c r="B35" s="9"/>
      <c r="C35" s="9"/>
      <c r="D35" s="9"/>
      <c r="E35" s="9"/>
      <c r="F35" s="9"/>
      <c r="G35" s="9"/>
      <c r="H35" s="9"/>
      <c r="I35" s="9"/>
    </row>
    <row r="36" spans="1:9" ht="12.75">
      <c r="A36" s="9"/>
      <c r="B36" s="9"/>
      <c r="C36" s="9"/>
      <c r="D36" s="9"/>
      <c r="E36" s="9"/>
      <c r="F36" s="9"/>
      <c r="G36" s="9"/>
      <c r="H36" s="9"/>
      <c r="I36" s="9"/>
    </row>
    <row r="37" spans="1:9" ht="12.75">
      <c r="A37" s="9"/>
      <c r="B37" s="9"/>
      <c r="C37" s="9"/>
      <c r="D37" s="9"/>
      <c r="E37" s="9"/>
      <c r="F37" s="9"/>
      <c r="G37" s="9"/>
      <c r="H37" s="9"/>
      <c r="I37" s="9"/>
    </row>
    <row r="38" spans="1:9" ht="12.75">
      <c r="A38" s="9"/>
      <c r="B38" s="9"/>
      <c r="C38" s="9"/>
      <c r="D38" s="9"/>
      <c r="E38" s="9"/>
      <c r="F38" s="9"/>
      <c r="G38" s="9"/>
      <c r="H38" s="9"/>
      <c r="I38" s="9"/>
    </row>
    <row r="39" spans="1:9" ht="12.75">
      <c r="A39" s="9"/>
      <c r="B39" s="9"/>
      <c r="C39" s="9"/>
      <c r="D39" s="9"/>
      <c r="E39" s="9"/>
      <c r="F39" s="9"/>
      <c r="G39" s="9"/>
      <c r="H39" s="9"/>
      <c r="I39" s="9"/>
    </row>
    <row r="40" spans="1:9" ht="12.75">
      <c r="A40" s="9"/>
      <c r="B40" s="9"/>
      <c r="C40" s="9"/>
      <c r="D40" s="9"/>
      <c r="E40" s="9"/>
      <c r="F40" s="9"/>
      <c r="G40" s="9"/>
      <c r="H40" s="9"/>
      <c r="I40" s="9"/>
    </row>
    <row r="41" spans="1:9" ht="12.75">
      <c r="A41" s="9"/>
      <c r="B41" s="9"/>
      <c r="C41" s="9"/>
      <c r="D41" s="9"/>
      <c r="E41" s="9"/>
      <c r="F41" s="9"/>
      <c r="G41" s="9"/>
      <c r="H41" s="9"/>
      <c r="I41" s="9"/>
    </row>
    <row r="42" spans="1:9" ht="12.75">
      <c r="A42" s="9"/>
      <c r="B42" s="9"/>
      <c r="C42" s="9"/>
      <c r="D42" s="9"/>
      <c r="E42" s="9"/>
      <c r="F42" s="9"/>
      <c r="G42" s="9"/>
      <c r="H42" s="9"/>
      <c r="I42" s="9"/>
    </row>
    <row r="43" spans="1:9" ht="12.75">
      <c r="A43" s="9"/>
      <c r="B43" s="9"/>
      <c r="C43" s="9"/>
      <c r="D43" s="9"/>
      <c r="E43" s="9"/>
      <c r="F43" s="9"/>
      <c r="G43" s="9"/>
      <c r="H43" s="9"/>
      <c r="I43" s="9"/>
    </row>
    <row r="44" spans="1:9" ht="12.75">
      <c r="A44" s="9"/>
      <c r="B44" s="9"/>
      <c r="C44" s="9"/>
      <c r="D44" s="9"/>
      <c r="E44" s="9"/>
      <c r="F44" s="9"/>
      <c r="G44" s="9"/>
      <c r="H44" s="9"/>
      <c r="I44" s="9"/>
    </row>
    <row r="45" spans="1:9" ht="12.75">
      <c r="A45" s="9"/>
      <c r="B45" s="9"/>
      <c r="C45" s="9"/>
      <c r="D45" s="9"/>
      <c r="E45" s="9"/>
      <c r="F45" s="9"/>
      <c r="G45" s="9"/>
      <c r="H45" s="9"/>
      <c r="I45" s="9"/>
    </row>
    <row r="46" spans="1:9" ht="12.75">
      <c r="A46" s="9"/>
      <c r="B46" s="9"/>
      <c r="C46" s="9"/>
      <c r="D46" s="9"/>
      <c r="E46" s="9"/>
      <c r="F46" s="9"/>
      <c r="G46" s="9"/>
      <c r="H46" s="9"/>
      <c r="I46" s="9"/>
    </row>
    <row r="47" spans="1:9" ht="12.75">
      <c r="A47" s="9"/>
      <c r="B47" s="9"/>
      <c r="C47" s="9"/>
      <c r="D47" s="9"/>
      <c r="E47" s="9"/>
      <c r="F47" s="9"/>
      <c r="G47" s="9"/>
      <c r="H47" s="9"/>
      <c r="I47" s="9"/>
    </row>
    <row r="48" spans="1:9" ht="12.75">
      <c r="A48" s="9"/>
      <c r="B48" s="9"/>
      <c r="C48" s="9"/>
      <c r="D48" s="9"/>
      <c r="E48" s="9"/>
      <c r="F48" s="9"/>
      <c r="G48" s="9"/>
      <c r="H48" s="9"/>
      <c r="I48" s="9"/>
    </row>
    <row r="49" spans="1:9" ht="12.75">
      <c r="A49" s="9"/>
      <c r="B49" s="9"/>
      <c r="C49" s="9"/>
      <c r="D49" s="9"/>
      <c r="E49" s="9"/>
      <c r="F49" s="9"/>
      <c r="G49" s="9"/>
      <c r="H49" s="9"/>
      <c r="I49" s="9"/>
    </row>
    <row r="50" spans="1:9" ht="12.75">
      <c r="A50" s="9"/>
      <c r="B50" s="9"/>
      <c r="C50" s="9"/>
      <c r="D50" s="9"/>
      <c r="E50" s="9"/>
      <c r="F50" s="9"/>
      <c r="G50" s="9"/>
      <c r="H50" s="9"/>
      <c r="I50" s="9"/>
    </row>
    <row r="51" spans="1:9" ht="12.75">
      <c r="A51" s="9"/>
      <c r="B51" s="9"/>
      <c r="C51" s="9"/>
      <c r="D51" s="9"/>
      <c r="E51" s="9"/>
      <c r="F51" s="9"/>
      <c r="G51" s="9"/>
      <c r="H51" s="9"/>
      <c r="I51" s="9"/>
    </row>
    <row r="52" spans="1:9" ht="12.75">
      <c r="A52" s="9"/>
      <c r="B52" s="9"/>
      <c r="C52" s="9"/>
      <c r="D52" s="9"/>
      <c r="E52" s="9"/>
      <c r="F52" s="9"/>
      <c r="G52" s="9"/>
      <c r="H52" s="9"/>
      <c r="I52" s="9"/>
    </row>
    <row r="53" spans="1:9" ht="12.75">
      <c r="A53" s="9"/>
      <c r="B53" s="9"/>
      <c r="C53" s="9"/>
      <c r="D53" s="9"/>
      <c r="E53" s="9"/>
      <c r="F53" s="9"/>
      <c r="G53" s="9"/>
      <c r="H53" s="9"/>
      <c r="I53" s="9"/>
    </row>
    <row r="54" spans="1:9" ht="12.75">
      <c r="A54" s="9"/>
      <c r="B54" s="9"/>
      <c r="C54" s="9"/>
      <c r="D54" s="9"/>
      <c r="E54" s="9"/>
      <c r="F54" s="9"/>
      <c r="G54" s="9"/>
      <c r="H54" s="9"/>
      <c r="I54" s="9"/>
    </row>
    <row r="55" spans="1:9" ht="12.75">
      <c r="A55" s="9"/>
      <c r="B55" s="9"/>
      <c r="C55" s="9"/>
      <c r="D55" s="9"/>
      <c r="E55" s="9"/>
      <c r="F55" s="9"/>
      <c r="G55" s="9"/>
      <c r="H55" s="9"/>
      <c r="I55" s="9"/>
    </row>
    <row r="56" spans="1:9" ht="12.75">
      <c r="A56" s="9"/>
      <c r="B56" s="9"/>
      <c r="C56" s="9"/>
      <c r="D56" s="9"/>
      <c r="E56" s="9"/>
      <c r="F56" s="9"/>
      <c r="G56" s="9"/>
      <c r="H56" s="9"/>
      <c r="I56" s="9"/>
    </row>
    <row r="57" spans="1:9" ht="12.75">
      <c r="A57" s="9"/>
      <c r="B57" s="9"/>
      <c r="C57" s="9"/>
      <c r="D57" s="9"/>
      <c r="E57" s="9"/>
      <c r="F57" s="9"/>
      <c r="G57" s="9"/>
      <c r="H57" s="9"/>
      <c r="I57" s="9"/>
    </row>
    <row r="58" spans="1:9" ht="12.75">
      <c r="A58" s="9"/>
      <c r="B58" s="9"/>
      <c r="C58" s="9"/>
      <c r="D58" s="9"/>
      <c r="E58" s="9"/>
      <c r="F58" s="9"/>
      <c r="G58" s="9"/>
      <c r="H58" s="9"/>
      <c r="I58" s="9"/>
    </row>
    <row r="59" spans="1:9" ht="12.75">
      <c r="A59" s="9"/>
      <c r="B59" s="9"/>
      <c r="C59" s="9"/>
      <c r="D59" s="9"/>
      <c r="E59" s="9"/>
      <c r="F59" s="9"/>
      <c r="G59" s="9"/>
      <c r="H59" s="9"/>
      <c r="I59" s="9"/>
    </row>
    <row r="60" spans="1:9" ht="12.75">
      <c r="A60" s="9"/>
      <c r="B60" s="9"/>
      <c r="C60" s="9"/>
      <c r="D60" s="9"/>
      <c r="E60" s="9"/>
      <c r="F60" s="9"/>
      <c r="G60" s="9"/>
      <c r="H60" s="9"/>
      <c r="I60" s="9"/>
    </row>
    <row r="61" spans="1:9" ht="12.75">
      <c r="A61" s="9"/>
      <c r="B61" s="9"/>
      <c r="C61" s="9"/>
      <c r="D61" s="9"/>
      <c r="E61" s="9"/>
      <c r="F61" s="9"/>
      <c r="G61" s="9"/>
      <c r="H61" s="9"/>
      <c r="I61" s="9"/>
    </row>
    <row r="62" spans="1:9" ht="12.75">
      <c r="A62" s="9"/>
      <c r="B62" s="9"/>
      <c r="C62" s="9"/>
      <c r="D62" s="9"/>
      <c r="E62" s="9"/>
      <c r="F62" s="9"/>
      <c r="G62" s="9"/>
      <c r="H62" s="9"/>
      <c r="I62" s="9"/>
    </row>
    <row r="63" spans="1:9" ht="12.75">
      <c r="A63" s="9"/>
      <c r="B63" s="9"/>
      <c r="C63" s="9"/>
      <c r="D63" s="9"/>
      <c r="E63" s="9"/>
      <c r="F63" s="9"/>
      <c r="G63" s="9"/>
      <c r="H63" s="9"/>
      <c r="I63" s="9"/>
    </row>
    <row r="64" spans="1:9" ht="12.75">
      <c r="A64" s="9"/>
      <c r="B64" s="9"/>
      <c r="C64" s="9"/>
      <c r="D64" s="9"/>
      <c r="E64" s="9"/>
      <c r="F64" s="9"/>
      <c r="G64" s="9"/>
      <c r="H64" s="9"/>
      <c r="I64" s="9"/>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B77"/>
  <sheetViews>
    <sheetView zoomScalePageLayoutView="0" workbookViewId="0" topLeftCell="A1">
      <selection activeCell="B17" sqref="B17"/>
    </sheetView>
  </sheetViews>
  <sheetFormatPr defaultColWidth="9.140625" defaultRowHeight="12.75"/>
  <cols>
    <col min="1" max="1" width="17.140625" style="0" customWidth="1"/>
  </cols>
  <sheetData>
    <row r="1" spans="1:2" ht="15">
      <c r="A1" s="166" t="s">
        <v>167</v>
      </c>
      <c r="B1" s="166">
        <v>0</v>
      </c>
    </row>
    <row r="2" spans="1:2" ht="15">
      <c r="A2" s="619" t="str">
        <f>'Ingredient Cost'!$A9</f>
        <v>Ingredient 1 </v>
      </c>
      <c r="B2" s="166">
        <f>VLOOKUP(A2,'Ingredient Cost'!A9:C54,3,FALSE)</f>
        <v>1</v>
      </c>
    </row>
    <row r="3" spans="1:2" ht="15">
      <c r="A3" s="619" t="str">
        <f>'Ingredient Cost'!$A10</f>
        <v>Ingredient 2</v>
      </c>
      <c r="B3" s="166">
        <f>VLOOKUP(A3,'Ingredient Cost'!A10:C85,3,FALSE)</f>
        <v>2</v>
      </c>
    </row>
    <row r="4" spans="1:2" ht="15">
      <c r="A4" s="619" t="str">
        <f>'Ingredient Cost'!$A11</f>
        <v>Ingredient 3</v>
      </c>
      <c r="B4" s="166">
        <f>VLOOKUP(A4,'Ingredient Cost'!A11:C86,3,FALSE)</f>
        <v>3</v>
      </c>
    </row>
    <row r="5" spans="1:2" ht="15">
      <c r="A5" s="619" t="str">
        <f>'Ingredient Cost'!$A12</f>
        <v>Ingredient 4</v>
      </c>
      <c r="B5" s="166">
        <f>VLOOKUP(A5,'Ingredient Cost'!A12:C87,3,FALSE)</f>
        <v>4</v>
      </c>
    </row>
    <row r="6" spans="1:2" ht="15">
      <c r="A6" s="619" t="str">
        <f>'Ingredient Cost'!$A13</f>
        <v>Ingredient 5</v>
      </c>
      <c r="B6" s="166">
        <f>VLOOKUP(A6,'Ingredient Cost'!A13:C88,3,FALSE)</f>
        <v>5</v>
      </c>
    </row>
    <row r="7" spans="1:2" ht="15">
      <c r="A7" s="619" t="str">
        <f>'Ingredient Cost'!$A14</f>
        <v>Ingredient 6</v>
      </c>
      <c r="B7" s="166">
        <f>VLOOKUP(A7,'Ingredient Cost'!A14:C89,3,FALSE)</f>
        <v>6</v>
      </c>
    </row>
    <row r="8" spans="1:2" ht="15">
      <c r="A8" s="619" t="str">
        <f>'Ingredient Cost'!$A15</f>
        <v>Ingredient 7</v>
      </c>
      <c r="B8" s="166">
        <f>VLOOKUP(A8,'Ingredient Cost'!A15:C90,3,FALSE)</f>
        <v>7</v>
      </c>
    </row>
    <row r="9" spans="1:2" ht="15">
      <c r="A9" s="619" t="str">
        <f>'Ingredient Cost'!$A16</f>
        <v>Ingredient 8</v>
      </c>
      <c r="B9" s="166">
        <f>VLOOKUP(A9,'Ingredient Cost'!A16:C91,3,FALSE)</f>
        <v>8</v>
      </c>
    </row>
    <row r="10" spans="1:2" ht="15">
      <c r="A10" s="619" t="str">
        <f>'Ingredient Cost'!$A17</f>
        <v>Ingredient 9</v>
      </c>
      <c r="B10" s="166">
        <f>VLOOKUP(A10,'Ingredient Cost'!A17:C92,3,FALSE)</f>
        <v>9</v>
      </c>
    </row>
    <row r="11" spans="1:2" ht="15">
      <c r="A11" s="619" t="str">
        <f>'Ingredient Cost'!$A18</f>
        <v>Ingredient 10</v>
      </c>
      <c r="B11" s="166">
        <f>VLOOKUP(A11,'Ingredient Cost'!A18:C93,3,FALSE)</f>
        <v>10</v>
      </c>
    </row>
    <row r="12" spans="1:2" ht="15">
      <c r="A12" s="619" t="str">
        <f>'Ingredient Cost'!$A19</f>
        <v>Ingredient 11</v>
      </c>
      <c r="B12" s="166">
        <f>VLOOKUP(A12,'Ingredient Cost'!A19:C94,3,FALSE)</f>
        <v>11</v>
      </c>
    </row>
    <row r="13" spans="1:2" ht="15">
      <c r="A13" s="619" t="str">
        <f>'Ingredient Cost'!$A20</f>
        <v>Ingredient 12</v>
      </c>
      <c r="B13" s="166">
        <f>VLOOKUP(A13,'Ingredient Cost'!A20:C95,3,FALSE)</f>
        <v>12</v>
      </c>
    </row>
    <row r="14" spans="1:2" ht="15">
      <c r="A14" s="619" t="str">
        <f>'Ingredient Cost'!$A21</f>
        <v>Ingredient 13</v>
      </c>
      <c r="B14" s="166">
        <f>VLOOKUP(A14,'Ingredient Cost'!A21:C96,3,FALSE)</f>
        <v>13</v>
      </c>
    </row>
    <row r="15" spans="1:2" ht="15">
      <c r="A15" s="619" t="str">
        <f>'Ingredient Cost'!$A22</f>
        <v>Ingredient 14</v>
      </c>
      <c r="B15" s="166">
        <f>VLOOKUP(A15,'Ingredient Cost'!A22:C97,3,FALSE)</f>
        <v>14</v>
      </c>
    </row>
    <row r="16" spans="1:2" ht="15">
      <c r="A16" s="619" t="str">
        <f>'Ingredient Cost'!$A23</f>
        <v>Ingredient 15</v>
      </c>
      <c r="B16" s="166">
        <f>VLOOKUP(A16,'Ingredient Cost'!A23:C98,3,FALSE)</f>
        <v>15</v>
      </c>
    </row>
    <row r="17" spans="1:2" ht="15">
      <c r="A17" s="619" t="str">
        <f>'Ingredient Cost'!$A24</f>
        <v>Ingredient 16</v>
      </c>
      <c r="B17" s="166">
        <f>VLOOKUP(A17,'Ingredient Cost'!A24:C99,3,FALSE)</f>
        <v>16</v>
      </c>
    </row>
    <row r="18" spans="1:2" ht="15">
      <c r="A18" s="619" t="str">
        <f>'Ingredient Cost'!$A25</f>
        <v>Ingredient 17</v>
      </c>
      <c r="B18" s="166">
        <f>VLOOKUP(A18,'Ingredient Cost'!A25:C100,3,FALSE)</f>
        <v>17</v>
      </c>
    </row>
    <row r="19" spans="1:2" ht="15">
      <c r="A19" s="619" t="str">
        <f>'Ingredient Cost'!$A26</f>
        <v>Ingredient 18</v>
      </c>
      <c r="B19" s="166">
        <f>VLOOKUP(A19,'Ingredient Cost'!A26:C101,3,FALSE)</f>
        <v>18</v>
      </c>
    </row>
    <row r="20" spans="1:2" ht="15">
      <c r="A20" s="619" t="str">
        <f>'Ingredient Cost'!$A27</f>
        <v>Ingredient 19</v>
      </c>
      <c r="B20" s="166">
        <f>VLOOKUP(A20,'Ingredient Cost'!A27:C102,3,FALSE)</f>
        <v>19</v>
      </c>
    </row>
    <row r="21" spans="1:2" ht="15">
      <c r="A21" s="619" t="str">
        <f>'Ingredient Cost'!$A28</f>
        <v>Ingredient 20</v>
      </c>
      <c r="B21" s="166">
        <f>VLOOKUP(A21,'Ingredient Cost'!A28:C103,3,FALSE)</f>
        <v>20</v>
      </c>
    </row>
    <row r="22" spans="1:2" ht="15">
      <c r="A22" s="619" t="str">
        <f>'Ingredient Cost'!$A29</f>
        <v>Ingredient 21</v>
      </c>
      <c r="B22" s="166">
        <f>VLOOKUP(A22,'Ingredient Cost'!A29:C104,3,FALSE)</f>
        <v>21</v>
      </c>
    </row>
    <row r="23" spans="1:2" ht="15">
      <c r="A23" s="619" t="str">
        <f>'Ingredient Cost'!$A30</f>
        <v>Ingredient 22</v>
      </c>
      <c r="B23" s="166">
        <f>VLOOKUP(A23,'Ingredient Cost'!A30:C105,3,FALSE)</f>
        <v>22</v>
      </c>
    </row>
    <row r="24" spans="1:2" ht="15">
      <c r="A24" s="619" t="str">
        <f>'Ingredient Cost'!$A31</f>
        <v>Ingredient 23</v>
      </c>
      <c r="B24" s="166">
        <f>VLOOKUP(A24,'Ingredient Cost'!A31:C106,3,FALSE)</f>
        <v>23</v>
      </c>
    </row>
    <row r="25" spans="1:2" ht="15">
      <c r="A25" s="619" t="str">
        <f>'Ingredient Cost'!$A32</f>
        <v>Ingredient 24</v>
      </c>
      <c r="B25" s="166">
        <f>VLOOKUP(A25,'Ingredient Cost'!A32:C107,3,FALSE)</f>
        <v>24</v>
      </c>
    </row>
    <row r="26" spans="1:2" ht="15">
      <c r="A26" s="619" t="str">
        <f>'Ingredient Cost'!$A33</f>
        <v>Ingredient 25</v>
      </c>
      <c r="B26" s="166">
        <f>VLOOKUP(A26,'Ingredient Cost'!A33:C108,3,FALSE)</f>
        <v>25</v>
      </c>
    </row>
    <row r="27" spans="1:2" ht="15">
      <c r="A27" s="619" t="str">
        <f>'Ingredient Cost'!$A34</f>
        <v>Ingredient 26</v>
      </c>
      <c r="B27" s="166">
        <f>VLOOKUP(A27,'Ingredient Cost'!A34:C109,3,FALSE)</f>
        <v>26</v>
      </c>
    </row>
    <row r="28" spans="1:2" ht="15">
      <c r="A28" s="619" t="str">
        <f>'Ingredient Cost'!$A35</f>
        <v>Ingredient 27</v>
      </c>
      <c r="B28" s="166">
        <f>VLOOKUP(A28,'Ingredient Cost'!A35:C110,3,FALSE)</f>
        <v>27</v>
      </c>
    </row>
    <row r="29" spans="1:2" ht="15">
      <c r="A29" s="619" t="str">
        <f>'Ingredient Cost'!$A36</f>
        <v>Ingredient 28</v>
      </c>
      <c r="B29" s="166">
        <f>VLOOKUP(A29,'Ingredient Cost'!A36:C111,3,FALSE)</f>
        <v>28</v>
      </c>
    </row>
    <row r="30" spans="1:2" ht="15">
      <c r="A30" s="619" t="str">
        <f>'Ingredient Cost'!$A37</f>
        <v>Ingredient 29</v>
      </c>
      <c r="B30" s="166">
        <f>VLOOKUP(A30,'Ingredient Cost'!A37:C112,3,FALSE)</f>
        <v>29</v>
      </c>
    </row>
    <row r="31" spans="1:2" ht="15">
      <c r="A31" s="619" t="str">
        <f>'Ingredient Cost'!$A38</f>
        <v>Ingredient 30</v>
      </c>
      <c r="B31" s="166">
        <f>VLOOKUP(A31,'Ingredient Cost'!A38:C113,3,FALSE)</f>
        <v>30</v>
      </c>
    </row>
    <row r="32" spans="1:2" ht="15">
      <c r="A32" s="619" t="s">
        <v>167</v>
      </c>
      <c r="B32" s="166">
        <v>0</v>
      </c>
    </row>
    <row r="33" spans="1:2" ht="15">
      <c r="A33" s="619" t="str">
        <f>'Ingredient Cost'!$A40</f>
        <v>Specialty 1</v>
      </c>
      <c r="B33" s="166">
        <f>VLOOKUP(A33,'Ingredient Cost'!A40:C95,3,FALSE)</f>
        <v>1</v>
      </c>
    </row>
    <row r="34" spans="1:2" ht="15">
      <c r="A34" s="619" t="str">
        <f>'Ingredient Cost'!$A41</f>
        <v>Specialty 2</v>
      </c>
      <c r="B34" s="166">
        <f>VLOOKUP(A34,'Ingredient Cost'!A41:C96,3,FALSE)</f>
        <v>2</v>
      </c>
    </row>
    <row r="35" spans="1:2" ht="15">
      <c r="A35" s="619" t="str">
        <f>'Ingredient Cost'!$A42</f>
        <v>Specialty 3</v>
      </c>
      <c r="B35" s="166">
        <f>VLOOKUP(A35,'Ingredient Cost'!A42:C97,3,FALSE)</f>
        <v>3</v>
      </c>
    </row>
    <row r="36" spans="1:2" ht="15">
      <c r="A36" s="619" t="str">
        <f>'Ingredient Cost'!$A43</f>
        <v>Specialty 4</v>
      </c>
      <c r="B36" s="166">
        <f>VLOOKUP(A36,'Ingredient Cost'!A43:C98,3,FALSE)</f>
        <v>4</v>
      </c>
    </row>
    <row r="37" spans="1:2" ht="15">
      <c r="A37" s="619" t="str">
        <f>'Ingredient Cost'!$A44</f>
        <v>Specialty 5</v>
      </c>
      <c r="B37" s="166">
        <f>VLOOKUP(A37,'Ingredient Cost'!A44:C99,3,FALSE)</f>
        <v>5</v>
      </c>
    </row>
    <row r="38" spans="1:2" ht="15">
      <c r="A38" s="619" t="str">
        <f>'Ingredient Cost'!$A45</f>
        <v>Specialty 6</v>
      </c>
      <c r="B38" s="166">
        <f>VLOOKUP(A38,'Ingredient Cost'!A45:C100,3,FALSE)</f>
        <v>6</v>
      </c>
    </row>
    <row r="39" spans="1:2" ht="15">
      <c r="A39" s="619" t="str">
        <f>'Ingredient Cost'!$A46</f>
        <v>Specialty 7</v>
      </c>
      <c r="B39" s="166">
        <f>VLOOKUP(A39,'Ingredient Cost'!A46:C101,3,FALSE)</f>
        <v>7</v>
      </c>
    </row>
    <row r="40" spans="1:2" ht="15">
      <c r="A40" s="619" t="str">
        <f>'Ingredient Cost'!$A47</f>
        <v>Specialty 8</v>
      </c>
      <c r="B40" s="166">
        <f>VLOOKUP(A40,'Ingredient Cost'!A47:C102,3,FALSE)</f>
        <v>8</v>
      </c>
    </row>
    <row r="41" spans="1:2" ht="15">
      <c r="A41" s="619" t="str">
        <f>'Ingredient Cost'!$A48</f>
        <v>Specialty 9</v>
      </c>
      <c r="B41" s="166">
        <f>VLOOKUP(A41,'Ingredient Cost'!A48:C103,3,FALSE)</f>
        <v>9</v>
      </c>
    </row>
    <row r="42" spans="1:2" ht="15">
      <c r="A42" s="619" t="str">
        <f>'Ingredient Cost'!$A49</f>
        <v>Specialty 10</v>
      </c>
      <c r="B42" s="166">
        <f>VLOOKUP(A42,'Ingredient Cost'!A49:C104,3,FALSE)</f>
        <v>10</v>
      </c>
    </row>
    <row r="43" spans="1:2" ht="15">
      <c r="A43" s="619" t="str">
        <f>'Ingredient Cost'!$A50</f>
        <v>Specialty 11</v>
      </c>
      <c r="B43" s="166">
        <f>VLOOKUP(A43,'Ingredient Cost'!A50:C105,3,FALSE)</f>
        <v>11</v>
      </c>
    </row>
    <row r="44" spans="1:2" ht="15">
      <c r="A44" s="619" t="str">
        <f>'Ingredient Cost'!$A51</f>
        <v>Specialty 12</v>
      </c>
      <c r="B44" s="166">
        <f>VLOOKUP(A44,'Ingredient Cost'!A51:C106,3,FALSE)</f>
        <v>12</v>
      </c>
    </row>
    <row r="45" spans="1:2" ht="15">
      <c r="A45" s="619" t="str">
        <f>'Ingredient Cost'!$A52</f>
        <v>Specialty 13</v>
      </c>
      <c r="B45" s="166">
        <f>VLOOKUP(A45,'Ingredient Cost'!A52:C107,3,FALSE)</f>
        <v>13</v>
      </c>
    </row>
    <row r="46" spans="1:2" ht="15">
      <c r="A46" s="619" t="str">
        <f>'Ingredient Cost'!$A53</f>
        <v>Specialty 14</v>
      </c>
      <c r="B46" s="166">
        <f>VLOOKUP(A46,'Ingredient Cost'!A53:C108,3,FALSE)</f>
        <v>14</v>
      </c>
    </row>
    <row r="47" spans="1:2" ht="15">
      <c r="A47" s="619" t="str">
        <f>'Ingredient Cost'!$A54</f>
        <v>Specialty 15</v>
      </c>
      <c r="B47" s="166">
        <f>VLOOKUP(A47,'Ingredient Cost'!A54:C109,3,FALSE)</f>
        <v>15</v>
      </c>
    </row>
    <row r="48" spans="1:2" ht="15">
      <c r="A48" s="619" t="str">
        <f>'Ingredient Cost'!$A55</f>
        <v>Specialty 16</v>
      </c>
      <c r="B48" s="166">
        <f>VLOOKUP(A48,'Ingredient Cost'!A55:C110,3,FALSE)</f>
        <v>16</v>
      </c>
    </row>
    <row r="49" spans="1:2" ht="15">
      <c r="A49" s="619" t="str">
        <f>'Ingredient Cost'!$A56</f>
        <v>Specialty 17</v>
      </c>
      <c r="B49" s="166">
        <f>VLOOKUP(A49,'Ingredient Cost'!A56:C111,3,FALSE)</f>
        <v>17</v>
      </c>
    </row>
    <row r="50" spans="1:2" ht="15">
      <c r="A50" s="619" t="str">
        <f>'Ingredient Cost'!$A57</f>
        <v>Specialty 18</v>
      </c>
      <c r="B50" s="166">
        <f>VLOOKUP(A50,'Ingredient Cost'!A57:C112,3,FALSE)</f>
        <v>18</v>
      </c>
    </row>
    <row r="51" spans="1:2" ht="15">
      <c r="A51" s="619" t="str">
        <f>'Ingredient Cost'!$A58</f>
        <v>Specialty 19</v>
      </c>
      <c r="B51" s="166">
        <f>VLOOKUP(A51,'Ingredient Cost'!A58:C113,3,FALSE)</f>
        <v>19</v>
      </c>
    </row>
    <row r="52" spans="1:2" ht="15">
      <c r="A52" s="619" t="str">
        <f>'Ingredient Cost'!$A59</f>
        <v>Specialty 20</v>
      </c>
      <c r="B52" s="166">
        <f>VLOOKUP(A52,'Ingredient Cost'!A59:C114,3,FALSE)</f>
        <v>20</v>
      </c>
    </row>
    <row r="53" spans="1:2" ht="15">
      <c r="A53" s="619" t="str">
        <f>'Ingredient Cost'!$A60</f>
        <v>Specialty 21</v>
      </c>
      <c r="B53" s="166">
        <f>VLOOKUP(A53,'Ingredient Cost'!A60:C115,3,FALSE)</f>
        <v>21</v>
      </c>
    </row>
    <row r="54" spans="1:2" ht="15">
      <c r="A54" s="619" t="str">
        <f>'Ingredient Cost'!$A61</f>
        <v>Specialty 22</v>
      </c>
      <c r="B54" s="166">
        <f>VLOOKUP(A54,'Ingredient Cost'!A61:C116,3,FALSE)</f>
        <v>22</v>
      </c>
    </row>
    <row r="55" spans="1:2" ht="15">
      <c r="A55" s="619" t="str">
        <f>'Ingredient Cost'!$A62</f>
        <v>Specialty 23</v>
      </c>
      <c r="B55" s="166">
        <f>VLOOKUP(A55,'Ingredient Cost'!A62:C117,3,FALSE)</f>
        <v>23</v>
      </c>
    </row>
    <row r="56" spans="1:2" ht="15">
      <c r="A56" s="619" t="str">
        <f>'Ingredient Cost'!$A63</f>
        <v>Specialty 24</v>
      </c>
      <c r="B56" s="166">
        <f>VLOOKUP(A56,'Ingredient Cost'!A63:C118,3,FALSE)</f>
        <v>24</v>
      </c>
    </row>
    <row r="57" spans="1:2" ht="15">
      <c r="A57" s="619" t="str">
        <f>'Ingredient Cost'!$A64</f>
        <v>Specialty 25</v>
      </c>
      <c r="B57" s="166">
        <f>VLOOKUP(A57,'Ingredient Cost'!A64:C119,3,FALSE)</f>
        <v>25</v>
      </c>
    </row>
    <row r="58" spans="1:2" ht="15">
      <c r="A58" s="619" t="str">
        <f>'Ingredient Cost'!$A65</f>
        <v>Specialty 26</v>
      </c>
      <c r="B58" s="166">
        <f>VLOOKUP(A58,'Ingredient Cost'!A65:C120,3,FALSE)</f>
        <v>26</v>
      </c>
    </row>
    <row r="59" spans="1:2" ht="15">
      <c r="A59" s="619" t="str">
        <f>'Ingredient Cost'!$A66</f>
        <v>Specialty 27</v>
      </c>
      <c r="B59" s="166">
        <f>VLOOKUP(A59,'Ingredient Cost'!A66:C121,3,FALSE)</f>
        <v>27</v>
      </c>
    </row>
    <row r="60" spans="1:2" ht="15">
      <c r="A60" s="619" t="str">
        <f>'Ingredient Cost'!$A67</f>
        <v>Specialty 28</v>
      </c>
      <c r="B60" s="166">
        <f>VLOOKUP(A60,'Ingredient Cost'!A67:C122,3,FALSE)</f>
        <v>28</v>
      </c>
    </row>
    <row r="61" spans="1:2" ht="15">
      <c r="A61" s="619" t="str">
        <f>'Ingredient Cost'!$A68</f>
        <v>Specialty 29</v>
      </c>
      <c r="B61" s="166">
        <f>VLOOKUP(A61,'Ingredient Cost'!A68:C123,3,FALSE)</f>
        <v>29</v>
      </c>
    </row>
    <row r="62" spans="1:2" ht="15">
      <c r="A62" s="619" t="str">
        <f>'Ingredient Cost'!$A69</f>
        <v>Specialty 30</v>
      </c>
      <c r="B62" s="166">
        <f>VLOOKUP(A62,'Ingredient Cost'!A69:C124,3,FALSE)</f>
        <v>30</v>
      </c>
    </row>
    <row r="63" spans="1:2" ht="15">
      <c r="A63" s="619" t="str">
        <f>'Ingredient Cost'!$A70</f>
        <v>Specialty 31</v>
      </c>
      <c r="B63" s="166">
        <f>VLOOKUP(A63,'Ingredient Cost'!A70:C125,3,FALSE)</f>
        <v>30</v>
      </c>
    </row>
    <row r="64" spans="1:2" ht="15">
      <c r="A64" s="619" t="str">
        <f>'Ingredient Cost'!$A71</f>
        <v>Specialty 32</v>
      </c>
      <c r="B64" s="166">
        <f>VLOOKUP(A64,'Ingredient Cost'!A71:C126,3,FALSE)</f>
        <v>30</v>
      </c>
    </row>
    <row r="65" spans="1:2" ht="15">
      <c r="A65" s="619" t="str">
        <f>'Ingredient Cost'!$A72</f>
        <v>Specialty 33</v>
      </c>
      <c r="B65" s="166">
        <f>VLOOKUP(A65,'Ingredient Cost'!A72:C127,3,FALSE)</f>
        <v>30</v>
      </c>
    </row>
    <row r="66" spans="1:2" ht="15">
      <c r="A66" s="619" t="str">
        <f>'Ingredient Cost'!$A73</f>
        <v>Specialty 34</v>
      </c>
      <c r="B66" s="166">
        <f>VLOOKUP(A66,'Ingredient Cost'!A73:C128,3,FALSE)</f>
        <v>30</v>
      </c>
    </row>
    <row r="67" spans="1:2" ht="15">
      <c r="A67" s="619" t="str">
        <f>'Ingredient Cost'!$A74</f>
        <v>Specialty 35</v>
      </c>
      <c r="B67" s="166">
        <f>VLOOKUP(A67,'Ingredient Cost'!A74:C129,3,FALSE)</f>
        <v>30</v>
      </c>
    </row>
    <row r="68" spans="1:2" ht="15">
      <c r="A68" s="619" t="str">
        <f>'Ingredient Cost'!$A75</f>
        <v>Specialty 36</v>
      </c>
      <c r="B68" s="166">
        <f>VLOOKUP(A68,'Ingredient Cost'!A75:C130,3,FALSE)</f>
        <v>30</v>
      </c>
    </row>
    <row r="69" spans="1:2" ht="15">
      <c r="A69" s="619" t="str">
        <f>'Ingredient Cost'!$A76</f>
        <v>Specialty 37</v>
      </c>
      <c r="B69" s="166">
        <f>VLOOKUP(A69,'Ingredient Cost'!A76:C131,3,FALSE)</f>
        <v>30</v>
      </c>
    </row>
    <row r="70" spans="1:2" ht="15">
      <c r="A70" s="619" t="str">
        <f>'Ingredient Cost'!$A77</f>
        <v>Specialty 38</v>
      </c>
      <c r="B70" s="166">
        <f>VLOOKUP(A70,'Ingredient Cost'!A77:C132,3,FALSE)</f>
        <v>30</v>
      </c>
    </row>
    <row r="71" spans="1:2" ht="15">
      <c r="A71" s="619" t="str">
        <f>'Ingredient Cost'!$A78</f>
        <v>Specialty 39</v>
      </c>
      <c r="B71" s="166">
        <f>VLOOKUP(A71,'Ingredient Cost'!A78:C133,3,FALSE)</f>
        <v>30</v>
      </c>
    </row>
    <row r="72" spans="1:2" ht="15">
      <c r="A72" s="619" t="str">
        <f>'Ingredient Cost'!$A79</f>
        <v>Specialty 40</v>
      </c>
      <c r="B72" s="166">
        <f>VLOOKUP(A72,'Ingredient Cost'!A79:C134,3,FALSE)</f>
        <v>30</v>
      </c>
    </row>
    <row r="73" spans="1:2" ht="15">
      <c r="A73" s="619" t="str">
        <f>'Ingredient Cost'!$A80</f>
        <v>Specialty 41</v>
      </c>
      <c r="B73" s="166">
        <f>VLOOKUP(A73,'Ingredient Cost'!A80:C135,3,FALSE)</f>
        <v>30</v>
      </c>
    </row>
    <row r="74" spans="1:2" ht="15">
      <c r="A74" s="619" t="str">
        <f>'Ingredient Cost'!$A81</f>
        <v>Specialty 42</v>
      </c>
      <c r="B74" s="166">
        <f>VLOOKUP(A74,'Ingredient Cost'!A81:C136,3,FALSE)</f>
        <v>30</v>
      </c>
    </row>
    <row r="75" spans="1:2" ht="15">
      <c r="A75" s="619" t="str">
        <f>'Ingredient Cost'!$A82</f>
        <v>Specialty 43</v>
      </c>
      <c r="B75" s="166">
        <f>VLOOKUP(A75,'Ingredient Cost'!A82:C137,3,FALSE)</f>
        <v>30</v>
      </c>
    </row>
    <row r="76" spans="1:2" ht="15">
      <c r="A76" s="619" t="str">
        <f>'Ingredient Cost'!$A83</f>
        <v>Specialty 44</v>
      </c>
      <c r="B76" s="166">
        <f>VLOOKUP(A76,'Ingredient Cost'!A83:C138,3,FALSE)</f>
        <v>30</v>
      </c>
    </row>
    <row r="77" spans="1:2" ht="15">
      <c r="A77" s="619" t="str">
        <f>'Ingredient Cost'!$A84</f>
        <v>Specialty 45</v>
      </c>
      <c r="B77" s="166">
        <f>VLOOKUP(A77,'Ingredient Cost'!A84:C139,3,FALSE)</f>
        <v>30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Y80"/>
  <sheetViews>
    <sheetView zoomScale="80" zoomScaleNormal="80" zoomScalePageLayoutView="0" workbookViewId="0" topLeftCell="A1">
      <selection activeCell="A1" sqref="A1"/>
    </sheetView>
  </sheetViews>
  <sheetFormatPr defaultColWidth="9.140625" defaultRowHeight="15" customHeight="1"/>
  <cols>
    <col min="1" max="1" width="34.8515625" style="0" customWidth="1"/>
    <col min="2" max="2" width="20.7109375" style="0" customWidth="1"/>
    <col min="3" max="13" width="15.7109375" style="0" customWidth="1"/>
    <col min="14" max="14" width="12.7109375" style="0" customWidth="1"/>
  </cols>
  <sheetData>
    <row r="1" spans="1:24" ht="19.5" customHeight="1">
      <c r="A1" s="28" t="str">
        <f>'User Guide'!A2</f>
        <v>On-Farm Processing Recipe Based Costing Tool</v>
      </c>
      <c r="B1" s="10"/>
      <c r="C1" s="10"/>
      <c r="D1" s="10"/>
      <c r="E1" s="10"/>
      <c r="F1" s="11"/>
      <c r="G1" s="9"/>
      <c r="H1" s="16"/>
      <c r="I1" s="9"/>
      <c r="J1" s="9"/>
      <c r="K1" s="9"/>
      <c r="L1" s="9"/>
      <c r="M1" s="9"/>
      <c r="N1" s="9"/>
      <c r="O1" s="9"/>
      <c r="P1" s="9"/>
      <c r="Q1" s="9"/>
      <c r="R1" s="9"/>
      <c r="S1" s="9"/>
      <c r="T1" s="9"/>
      <c r="U1" s="9"/>
      <c r="V1" s="9"/>
      <c r="W1" s="9"/>
      <c r="X1" s="9"/>
    </row>
    <row r="2" spans="1:24" ht="19.5" customHeight="1">
      <c r="A2" s="8" t="s">
        <v>7</v>
      </c>
      <c r="B2" s="10"/>
      <c r="C2" s="10"/>
      <c r="D2" s="10"/>
      <c r="E2" s="10"/>
      <c r="F2" s="9"/>
      <c r="G2" s="11"/>
      <c r="H2" s="9"/>
      <c r="I2" s="16"/>
      <c r="J2" s="9"/>
      <c r="K2" s="16"/>
      <c r="L2" s="9"/>
      <c r="M2" s="9"/>
      <c r="N2" s="9"/>
      <c r="O2" s="9"/>
      <c r="P2" s="9"/>
      <c r="Q2" s="9"/>
      <c r="R2" s="9"/>
      <c r="S2" s="9"/>
      <c r="T2" s="9"/>
      <c r="U2" s="9"/>
      <c r="V2" s="9"/>
      <c r="W2" s="9"/>
      <c r="X2" s="9"/>
    </row>
    <row r="3" spans="1:24" ht="19.5" customHeight="1">
      <c r="A3" s="107" t="s">
        <v>245</v>
      </c>
      <c r="B3" s="107" t="s">
        <v>244</v>
      </c>
      <c r="C3" s="10"/>
      <c r="D3" s="10"/>
      <c r="E3" s="10"/>
      <c r="F3" s="9"/>
      <c r="G3" s="11"/>
      <c r="H3" s="9"/>
      <c r="I3" s="16"/>
      <c r="J3" s="9"/>
      <c r="K3" s="16"/>
      <c r="L3" s="9"/>
      <c r="M3" s="9"/>
      <c r="N3" s="9"/>
      <c r="O3" s="9"/>
      <c r="P3" s="9"/>
      <c r="Q3" s="9"/>
      <c r="R3" s="9"/>
      <c r="S3" s="9"/>
      <c r="T3" s="9"/>
      <c r="U3" s="9"/>
      <c r="V3" s="9"/>
      <c r="W3" s="9"/>
      <c r="X3" s="9"/>
    </row>
    <row r="4" spans="1:24" ht="15" customHeight="1" thickBot="1">
      <c r="A4" s="9"/>
      <c r="B4" s="10"/>
      <c r="C4" s="10"/>
      <c r="D4" s="10"/>
      <c r="E4" s="10"/>
      <c r="F4" s="10"/>
      <c r="G4" s="10"/>
      <c r="H4" s="9"/>
      <c r="I4" s="16"/>
      <c r="J4" s="9"/>
      <c r="K4" s="16"/>
      <c r="L4" s="9"/>
      <c r="M4" s="16"/>
      <c r="N4" s="9"/>
      <c r="O4" s="9"/>
      <c r="P4" s="9"/>
      <c r="Q4" s="9"/>
      <c r="R4" s="9"/>
      <c r="S4" s="9"/>
      <c r="T4" s="9"/>
      <c r="U4" s="9"/>
      <c r="V4" s="9"/>
      <c r="W4" s="9"/>
      <c r="X4" s="9"/>
    </row>
    <row r="5" spans="1:24" ht="15" customHeight="1" thickBot="1">
      <c r="A5" s="22" t="s">
        <v>46</v>
      </c>
      <c r="B5" s="147" t="s">
        <v>47</v>
      </c>
      <c r="C5" s="148"/>
      <c r="D5" s="148"/>
      <c r="E5" s="148"/>
      <c r="F5" s="149"/>
      <c r="G5" s="149"/>
      <c r="H5" s="149"/>
      <c r="I5" s="27"/>
      <c r="J5" s="27"/>
      <c r="K5" s="27"/>
      <c r="L5" s="27"/>
      <c r="M5" s="27"/>
      <c r="N5" s="9"/>
      <c r="O5" s="9"/>
      <c r="P5" s="9"/>
      <c r="Q5" s="9"/>
      <c r="R5" s="9"/>
      <c r="S5" s="9"/>
      <c r="T5" s="9"/>
      <c r="U5" s="9"/>
      <c r="V5" s="9"/>
      <c r="W5" s="9"/>
      <c r="X5" s="9"/>
    </row>
    <row r="6" spans="1:24" ht="15" customHeight="1">
      <c r="A6" s="150" t="s">
        <v>236</v>
      </c>
      <c r="B6" s="151">
        <v>1</v>
      </c>
      <c r="C6" s="148"/>
      <c r="D6" s="148"/>
      <c r="E6" s="148"/>
      <c r="F6" s="149"/>
      <c r="G6" s="149"/>
      <c r="H6" s="149"/>
      <c r="I6" s="27"/>
      <c r="J6" s="27"/>
      <c r="K6" s="27"/>
      <c r="L6" s="27"/>
      <c r="M6" s="27"/>
      <c r="N6" s="9"/>
      <c r="O6" s="9"/>
      <c r="P6" s="9"/>
      <c r="Q6" s="9"/>
      <c r="R6" s="9"/>
      <c r="S6" s="9"/>
      <c r="T6" s="9"/>
      <c r="U6" s="9"/>
      <c r="V6" s="9"/>
      <c r="W6" s="9"/>
      <c r="X6" s="9"/>
    </row>
    <row r="7" spans="1:24" ht="15" customHeight="1">
      <c r="A7" s="152" t="s">
        <v>25</v>
      </c>
      <c r="B7" s="153">
        <v>2</v>
      </c>
      <c r="C7" s="148"/>
      <c r="D7" s="148"/>
      <c r="E7" s="148"/>
      <c r="F7" s="149"/>
      <c r="G7" s="149"/>
      <c r="H7" s="149"/>
      <c r="I7" s="27"/>
      <c r="J7" s="27"/>
      <c r="K7" s="27"/>
      <c r="L7" s="27"/>
      <c r="M7" s="27"/>
      <c r="N7" s="9"/>
      <c r="O7" s="9"/>
      <c r="P7" s="9"/>
      <c r="Q7" s="9"/>
      <c r="R7" s="9"/>
      <c r="S7" s="9"/>
      <c r="T7" s="9"/>
      <c r="U7" s="9"/>
      <c r="V7" s="9"/>
      <c r="W7" s="9"/>
      <c r="X7" s="9"/>
    </row>
    <row r="8" spans="1:24" ht="15" customHeight="1" thickBot="1">
      <c r="A8" s="154" t="s">
        <v>26</v>
      </c>
      <c r="B8" s="155">
        <v>3</v>
      </c>
      <c r="C8" s="148"/>
      <c r="D8" s="148"/>
      <c r="E8" s="148"/>
      <c r="F8" s="149"/>
      <c r="G8" s="149"/>
      <c r="H8" s="149"/>
      <c r="I8" s="27"/>
      <c r="J8" s="27"/>
      <c r="K8" s="27"/>
      <c r="L8" s="27"/>
      <c r="M8" s="27"/>
      <c r="N8" s="9"/>
      <c r="O8" s="9"/>
      <c r="P8" s="9"/>
      <c r="Q8" s="9"/>
      <c r="R8" s="9"/>
      <c r="S8" s="9"/>
      <c r="T8" s="9"/>
      <c r="U8" s="9"/>
      <c r="V8" s="9"/>
      <c r="W8" s="9"/>
      <c r="X8" s="9"/>
    </row>
    <row r="9" spans="1:23" ht="15" customHeight="1" thickBot="1">
      <c r="A9" s="27"/>
      <c r="B9" s="27"/>
      <c r="C9" s="27"/>
      <c r="D9" s="27"/>
      <c r="E9" s="27"/>
      <c r="F9" s="27"/>
      <c r="G9" s="27"/>
      <c r="H9" s="27"/>
      <c r="I9" s="27"/>
      <c r="J9" s="27"/>
      <c r="K9" s="27"/>
      <c r="L9" s="27"/>
      <c r="M9" s="27"/>
      <c r="N9" s="9"/>
      <c r="O9" s="9"/>
      <c r="P9" s="9"/>
      <c r="Q9" s="9"/>
      <c r="R9" s="9"/>
      <c r="S9" s="9"/>
      <c r="T9" s="9"/>
      <c r="U9" s="9"/>
      <c r="V9" s="9"/>
      <c r="W9" s="9"/>
    </row>
    <row r="10" spans="1:23" ht="15" customHeight="1" thickBot="1">
      <c r="A10" s="22" t="s">
        <v>48</v>
      </c>
      <c r="B10" s="156" t="s">
        <v>44</v>
      </c>
      <c r="C10" s="27"/>
      <c r="D10" s="27"/>
      <c r="E10" s="27"/>
      <c r="F10" s="27"/>
      <c r="G10" s="27"/>
      <c r="H10" s="27"/>
      <c r="I10" s="27"/>
      <c r="J10" s="27"/>
      <c r="K10" s="27"/>
      <c r="L10" s="27"/>
      <c r="M10" s="27"/>
      <c r="N10" s="9"/>
      <c r="O10" s="9"/>
      <c r="P10" s="9"/>
      <c r="Q10" s="9"/>
      <c r="R10" s="9"/>
      <c r="S10" s="9"/>
      <c r="T10" s="9"/>
      <c r="U10" s="9"/>
      <c r="V10" s="9"/>
      <c r="W10" s="9"/>
    </row>
    <row r="11" spans="1:23" ht="15" customHeight="1">
      <c r="A11" s="157" t="str">
        <f>A6</f>
        <v>Test recipe</v>
      </c>
      <c r="B11" s="158"/>
      <c r="C11" s="27"/>
      <c r="D11" s="27"/>
      <c r="E11" s="27"/>
      <c r="F11" s="27"/>
      <c r="G11" s="27"/>
      <c r="H11" s="27"/>
      <c r="I11" s="27"/>
      <c r="J11" s="27"/>
      <c r="K11" s="27"/>
      <c r="L11" s="27"/>
      <c r="M11" s="27"/>
      <c r="N11" s="9"/>
      <c r="O11" s="9"/>
      <c r="P11" s="9"/>
      <c r="Q11" s="9"/>
      <c r="R11" s="9"/>
      <c r="S11" s="9"/>
      <c r="T11" s="9"/>
      <c r="U11" s="9"/>
      <c r="V11" s="9"/>
      <c r="W11" s="9"/>
    </row>
    <row r="12" spans="1:23" ht="15" customHeight="1">
      <c r="A12" s="159" t="s">
        <v>237</v>
      </c>
      <c r="B12" s="160">
        <v>10</v>
      </c>
      <c r="C12" s="27"/>
      <c r="D12" s="27"/>
      <c r="E12" s="27"/>
      <c r="F12" s="27"/>
      <c r="G12" s="27"/>
      <c r="H12" s="27"/>
      <c r="I12" s="27"/>
      <c r="J12" s="27"/>
      <c r="K12" s="27"/>
      <c r="L12" s="27"/>
      <c r="M12" s="27"/>
      <c r="N12" s="9"/>
      <c r="O12" s="9"/>
      <c r="P12" s="9"/>
      <c r="Q12" s="9"/>
      <c r="R12" s="9"/>
      <c r="S12" s="9"/>
      <c r="T12" s="9"/>
      <c r="U12" s="9"/>
      <c r="V12" s="9"/>
      <c r="W12" s="9"/>
    </row>
    <row r="13" spans="1:23" ht="15" customHeight="1">
      <c r="A13" s="159" t="s">
        <v>238</v>
      </c>
      <c r="B13" s="160">
        <v>8</v>
      </c>
      <c r="C13" s="27"/>
      <c r="D13" s="27"/>
      <c r="E13" s="27"/>
      <c r="F13" s="27"/>
      <c r="G13" s="27"/>
      <c r="H13" s="27"/>
      <c r="I13" s="27"/>
      <c r="J13" s="27"/>
      <c r="K13" s="27"/>
      <c r="L13" s="27"/>
      <c r="M13" s="27"/>
      <c r="N13" s="9"/>
      <c r="O13" s="9"/>
      <c r="P13" s="9"/>
      <c r="Q13" s="9"/>
      <c r="R13" s="9"/>
      <c r="S13" s="9"/>
      <c r="T13" s="9"/>
      <c r="U13" s="9"/>
      <c r="V13" s="9"/>
      <c r="W13" s="9"/>
    </row>
    <row r="14" spans="1:23" ht="15" customHeight="1">
      <c r="A14" s="161" t="str">
        <f>A7</f>
        <v>Recipe 2</v>
      </c>
      <c r="B14" s="162"/>
      <c r="C14" s="27"/>
      <c r="D14" s="27"/>
      <c r="E14" s="27"/>
      <c r="F14" s="27"/>
      <c r="G14" s="27"/>
      <c r="H14" s="27"/>
      <c r="I14" s="27"/>
      <c r="J14" s="27"/>
      <c r="K14" s="27"/>
      <c r="L14" s="27"/>
      <c r="M14" s="27"/>
      <c r="N14" s="9"/>
      <c r="O14" s="9"/>
      <c r="P14" s="9"/>
      <c r="Q14" s="9"/>
      <c r="R14" s="9"/>
      <c r="S14" s="9"/>
      <c r="T14" s="9"/>
      <c r="U14" s="9"/>
      <c r="V14" s="9"/>
      <c r="W14" s="9"/>
    </row>
    <row r="15" spans="1:23" ht="15" customHeight="1">
      <c r="A15" s="159" t="s">
        <v>51</v>
      </c>
      <c r="B15" s="160">
        <v>0</v>
      </c>
      <c r="C15" s="27"/>
      <c r="D15" s="27"/>
      <c r="E15" s="27"/>
      <c r="F15" s="27"/>
      <c r="G15" s="27"/>
      <c r="H15" s="27"/>
      <c r="I15" s="27"/>
      <c r="J15" s="27"/>
      <c r="K15" s="27"/>
      <c r="L15" s="27"/>
      <c r="M15" s="27"/>
      <c r="N15" s="9"/>
      <c r="O15" s="9"/>
      <c r="P15" s="9"/>
      <c r="Q15" s="9"/>
      <c r="R15" s="9"/>
      <c r="S15" s="9"/>
      <c r="T15" s="9"/>
      <c r="U15" s="9"/>
      <c r="V15" s="9"/>
      <c r="W15" s="9"/>
    </row>
    <row r="16" spans="1:23" ht="15" customHeight="1">
      <c r="A16" s="159" t="s">
        <v>62</v>
      </c>
      <c r="B16" s="160">
        <v>0</v>
      </c>
      <c r="C16" s="27"/>
      <c r="D16" s="27"/>
      <c r="E16" s="27"/>
      <c r="F16" s="27"/>
      <c r="G16" s="27"/>
      <c r="H16" s="27"/>
      <c r="I16" s="27"/>
      <c r="J16" s="27"/>
      <c r="K16" s="27"/>
      <c r="L16" s="27"/>
      <c r="M16" s="27"/>
      <c r="N16" s="9"/>
      <c r="O16" s="9"/>
      <c r="P16" s="9"/>
      <c r="Q16" s="9"/>
      <c r="R16" s="9"/>
      <c r="S16" s="9"/>
      <c r="T16" s="9"/>
      <c r="U16" s="9"/>
      <c r="V16" s="9"/>
      <c r="W16" s="9"/>
    </row>
    <row r="17" spans="1:23" ht="15" customHeight="1">
      <c r="A17" s="161" t="str">
        <f>A8</f>
        <v>Recipe 3</v>
      </c>
      <c r="B17" s="162"/>
      <c r="C17" s="27"/>
      <c r="D17" s="27"/>
      <c r="E17" s="27"/>
      <c r="F17" s="27"/>
      <c r="G17" s="27"/>
      <c r="H17" s="27"/>
      <c r="I17" s="27"/>
      <c r="J17" s="27"/>
      <c r="K17" s="27"/>
      <c r="L17" s="27"/>
      <c r="M17" s="27"/>
      <c r="N17" s="9"/>
      <c r="O17" s="9"/>
      <c r="P17" s="9"/>
      <c r="Q17" s="9"/>
      <c r="R17" s="9"/>
      <c r="S17" s="9"/>
      <c r="T17" s="9"/>
      <c r="U17" s="9"/>
      <c r="V17" s="9"/>
      <c r="W17" s="9"/>
    </row>
    <row r="18" spans="1:23" ht="15" customHeight="1">
      <c r="A18" s="159" t="s">
        <v>51</v>
      </c>
      <c r="B18" s="160">
        <v>0</v>
      </c>
      <c r="C18" s="27"/>
      <c r="D18" s="27"/>
      <c r="E18" s="27"/>
      <c r="F18" s="27"/>
      <c r="G18" s="27"/>
      <c r="H18" s="27"/>
      <c r="I18" s="27"/>
      <c r="J18" s="27"/>
      <c r="K18" s="27"/>
      <c r="L18" s="27"/>
      <c r="M18" s="27"/>
      <c r="N18" s="9"/>
      <c r="O18" s="9"/>
      <c r="P18" s="9"/>
      <c r="Q18" s="9"/>
      <c r="R18" s="9"/>
      <c r="S18" s="9"/>
      <c r="T18" s="9"/>
      <c r="U18" s="9"/>
      <c r="V18" s="9"/>
      <c r="W18" s="9"/>
    </row>
    <row r="19" spans="1:23" ht="15" customHeight="1" thickBot="1">
      <c r="A19" s="163" t="s">
        <v>62</v>
      </c>
      <c r="B19" s="164">
        <v>0</v>
      </c>
      <c r="C19" s="27"/>
      <c r="D19" s="27"/>
      <c r="E19" s="27"/>
      <c r="F19" s="27"/>
      <c r="G19" s="27"/>
      <c r="H19" s="27"/>
      <c r="I19" s="27"/>
      <c r="J19" s="27"/>
      <c r="K19" s="27"/>
      <c r="L19" s="27"/>
      <c r="M19" s="27"/>
      <c r="N19" s="9"/>
      <c r="O19" s="9"/>
      <c r="P19" s="9"/>
      <c r="Q19" s="9"/>
      <c r="R19" s="9"/>
      <c r="S19" s="9"/>
      <c r="T19" s="9"/>
      <c r="U19" s="9"/>
      <c r="V19" s="9"/>
      <c r="W19" s="9"/>
    </row>
    <row r="20" spans="1:24" ht="15" customHeight="1">
      <c r="A20" s="27"/>
      <c r="B20" s="165"/>
      <c r="C20" s="165"/>
      <c r="D20" s="165"/>
      <c r="E20" s="165"/>
      <c r="F20" s="165"/>
      <c r="G20" s="165"/>
      <c r="H20" s="27"/>
      <c r="I20" s="27"/>
      <c r="J20" s="27"/>
      <c r="K20" s="27"/>
      <c r="L20" s="27"/>
      <c r="M20" s="27"/>
      <c r="N20" s="9"/>
      <c r="O20" s="9"/>
      <c r="P20" s="9"/>
      <c r="Q20" s="9"/>
      <c r="R20" s="9"/>
      <c r="S20" s="9"/>
      <c r="T20" s="9"/>
      <c r="U20" s="9"/>
      <c r="V20" s="9"/>
      <c r="W20" s="9"/>
      <c r="X20" s="9"/>
    </row>
    <row r="21" spans="1:21" ht="15" customHeight="1" thickBot="1">
      <c r="A21" s="166"/>
      <c r="B21" s="166"/>
      <c r="C21" s="166"/>
      <c r="D21" s="166"/>
      <c r="E21" s="166"/>
      <c r="F21" s="27"/>
      <c r="G21" s="27"/>
      <c r="H21" s="27"/>
      <c r="I21" s="27"/>
      <c r="J21" s="27"/>
      <c r="K21" s="27"/>
      <c r="L21" s="27"/>
      <c r="M21" s="27"/>
      <c r="N21" s="9"/>
      <c r="O21" s="9"/>
      <c r="P21" s="9"/>
      <c r="Q21" s="9"/>
      <c r="R21" s="9"/>
      <c r="S21" s="9"/>
      <c r="T21" s="9"/>
      <c r="U21" s="9"/>
    </row>
    <row r="22" spans="1:24" ht="15" customHeight="1" thickBot="1">
      <c r="A22" s="167"/>
      <c r="B22" s="168"/>
      <c r="C22" s="169" t="s">
        <v>233</v>
      </c>
      <c r="D22" s="170"/>
      <c r="E22" s="171"/>
      <c r="F22" s="172"/>
      <c r="G22" s="172"/>
      <c r="H22" s="172"/>
      <c r="I22" s="27"/>
      <c r="J22" s="27"/>
      <c r="K22" s="27"/>
      <c r="L22" s="27"/>
      <c r="M22" s="27"/>
      <c r="N22" s="9"/>
      <c r="O22" s="9"/>
      <c r="P22" s="9"/>
      <c r="Q22" s="9"/>
      <c r="R22" s="9"/>
      <c r="S22" s="9"/>
      <c r="T22" s="9"/>
      <c r="U22" s="9"/>
      <c r="V22" s="9"/>
      <c r="W22" s="9"/>
      <c r="X22" s="9"/>
    </row>
    <row r="23" spans="1:23" ht="16.5" thickBot="1">
      <c r="A23" s="173" t="s">
        <v>31</v>
      </c>
      <c r="B23" s="166"/>
      <c r="C23" s="174">
        <v>10</v>
      </c>
      <c r="D23" s="174">
        <v>15</v>
      </c>
      <c r="E23" s="174">
        <v>20</v>
      </c>
      <c r="F23" s="175"/>
      <c r="G23" s="20"/>
      <c r="H23" s="176"/>
      <c r="I23" s="149"/>
      <c r="J23" s="27"/>
      <c r="K23" s="27"/>
      <c r="L23" s="27"/>
      <c r="M23" s="27"/>
      <c r="N23" s="9"/>
      <c r="O23" s="9"/>
      <c r="P23" s="9"/>
      <c r="Q23" s="9"/>
      <c r="R23" s="9"/>
      <c r="S23" s="9"/>
      <c r="T23" s="9"/>
      <c r="U23" s="9"/>
      <c r="V23" s="9"/>
      <c r="W23" s="9"/>
    </row>
    <row r="24" spans="1:24" ht="60.75" thickBot="1">
      <c r="A24" s="177" t="s">
        <v>32</v>
      </c>
      <c r="B24" s="177" t="s">
        <v>149</v>
      </c>
      <c r="C24" s="178" t="s">
        <v>82</v>
      </c>
      <c r="D24" s="178" t="s">
        <v>82</v>
      </c>
      <c r="E24" s="178" t="s">
        <v>82</v>
      </c>
      <c r="F24" s="179" t="s">
        <v>27</v>
      </c>
      <c r="G24" s="180" t="s">
        <v>28</v>
      </c>
      <c r="H24" s="180" t="s">
        <v>1</v>
      </c>
      <c r="I24" s="181"/>
      <c r="J24" s="27"/>
      <c r="K24" s="27"/>
      <c r="L24" s="27"/>
      <c r="M24" s="27"/>
      <c r="N24" s="9"/>
      <c r="O24" s="9"/>
      <c r="P24" s="9"/>
      <c r="Q24" s="9"/>
      <c r="R24" s="9"/>
      <c r="S24" s="9"/>
      <c r="T24" s="9"/>
      <c r="U24" s="9"/>
      <c r="V24" s="9"/>
      <c r="W24" s="9"/>
      <c r="X24" s="9"/>
    </row>
    <row r="25" spans="1:23" s="19" customFormat="1" ht="15">
      <c r="A25" s="182" t="str">
        <f>A11</f>
        <v>Test recipe</v>
      </c>
      <c r="B25" s="183" t="str">
        <f>A12</f>
        <v>500ml</v>
      </c>
      <c r="C25" s="184">
        <v>60</v>
      </c>
      <c r="D25" s="184">
        <v>60</v>
      </c>
      <c r="E25" s="185">
        <v>60</v>
      </c>
      <c r="F25" s="186">
        <v>15</v>
      </c>
      <c r="G25" s="187">
        <f aca="true" t="shared" si="0" ref="G25:G30">((C25*$C$23)+(D25*$D$23)+(E25*$E$23))/60</f>
        <v>45</v>
      </c>
      <c r="H25" s="188">
        <f aca="true" t="shared" si="1" ref="H25:H30">SUM(F25:G25)</f>
        <v>60</v>
      </c>
      <c r="I25" s="189"/>
      <c r="J25" s="109"/>
      <c r="K25" s="109"/>
      <c r="L25" s="109"/>
      <c r="M25" s="109"/>
      <c r="N25" s="18"/>
      <c r="O25" s="18"/>
      <c r="P25" s="18"/>
      <c r="Q25" s="18"/>
      <c r="R25" s="18"/>
      <c r="S25" s="18"/>
      <c r="T25" s="18"/>
      <c r="U25" s="18"/>
      <c r="V25" s="18"/>
      <c r="W25" s="18"/>
    </row>
    <row r="26" spans="1:23" s="19" customFormat="1" ht="15">
      <c r="A26" s="190"/>
      <c r="B26" s="191" t="str">
        <f>A13</f>
        <v>600ml</v>
      </c>
      <c r="C26" s="192">
        <v>0</v>
      </c>
      <c r="D26" s="192">
        <v>0</v>
      </c>
      <c r="E26" s="193">
        <v>0</v>
      </c>
      <c r="F26" s="194">
        <v>0</v>
      </c>
      <c r="G26" s="195">
        <f t="shared" si="0"/>
        <v>0</v>
      </c>
      <c r="H26" s="196">
        <f t="shared" si="1"/>
        <v>0</v>
      </c>
      <c r="I26" s="189"/>
      <c r="J26" s="109"/>
      <c r="K26" s="109"/>
      <c r="L26" s="109"/>
      <c r="M26" s="109"/>
      <c r="N26" s="18"/>
      <c r="O26" s="18"/>
      <c r="P26" s="18"/>
      <c r="Q26" s="18"/>
      <c r="R26" s="18"/>
      <c r="S26" s="18"/>
      <c r="T26" s="18"/>
      <c r="U26" s="18"/>
      <c r="V26" s="18"/>
      <c r="W26" s="18"/>
    </row>
    <row r="27" spans="1:23" ht="15" customHeight="1">
      <c r="A27" s="190" t="str">
        <f>A14</f>
        <v>Recipe 2</v>
      </c>
      <c r="B27" s="191" t="str">
        <f>A15</f>
        <v>Package Size 1</v>
      </c>
      <c r="C27" s="192">
        <v>0</v>
      </c>
      <c r="D27" s="192">
        <v>0</v>
      </c>
      <c r="E27" s="193">
        <v>0</v>
      </c>
      <c r="F27" s="194">
        <v>0</v>
      </c>
      <c r="G27" s="195">
        <f t="shared" si="0"/>
        <v>0</v>
      </c>
      <c r="H27" s="196">
        <f t="shared" si="1"/>
        <v>0</v>
      </c>
      <c r="I27" s="189"/>
      <c r="J27" s="27"/>
      <c r="K27" s="27"/>
      <c r="L27" s="27"/>
      <c r="M27" s="27"/>
      <c r="N27" s="9"/>
      <c r="O27" s="9"/>
      <c r="P27" s="9"/>
      <c r="Q27" s="9"/>
      <c r="R27" s="9"/>
      <c r="S27" s="9"/>
      <c r="T27" s="9"/>
      <c r="U27" s="9"/>
      <c r="V27" s="9"/>
      <c r="W27" s="9"/>
    </row>
    <row r="28" spans="1:23" ht="15" customHeight="1">
      <c r="A28" s="190"/>
      <c r="B28" s="191" t="str">
        <f>A16</f>
        <v>Package Size 2</v>
      </c>
      <c r="C28" s="192">
        <v>0</v>
      </c>
      <c r="D28" s="192">
        <v>0</v>
      </c>
      <c r="E28" s="193">
        <v>0</v>
      </c>
      <c r="F28" s="194">
        <v>0</v>
      </c>
      <c r="G28" s="195">
        <f t="shared" si="0"/>
        <v>0</v>
      </c>
      <c r="H28" s="196">
        <f t="shared" si="1"/>
        <v>0</v>
      </c>
      <c r="I28" s="189"/>
      <c r="J28" s="27"/>
      <c r="K28" s="27"/>
      <c r="L28" s="27"/>
      <c r="M28" s="27"/>
      <c r="N28" s="9"/>
      <c r="O28" s="9"/>
      <c r="P28" s="9"/>
      <c r="Q28" s="9"/>
      <c r="R28" s="9"/>
      <c r="S28" s="9"/>
      <c r="T28" s="9"/>
      <c r="U28" s="9"/>
      <c r="V28" s="9"/>
      <c r="W28" s="9"/>
    </row>
    <row r="29" spans="1:23" ht="15" customHeight="1">
      <c r="A29" s="190" t="str">
        <f>A17</f>
        <v>Recipe 3</v>
      </c>
      <c r="B29" s="191" t="str">
        <f>A18</f>
        <v>Package Size 1</v>
      </c>
      <c r="C29" s="192">
        <v>0</v>
      </c>
      <c r="D29" s="192">
        <v>0</v>
      </c>
      <c r="E29" s="193">
        <v>0</v>
      </c>
      <c r="F29" s="194">
        <v>0</v>
      </c>
      <c r="G29" s="195">
        <f t="shared" si="0"/>
        <v>0</v>
      </c>
      <c r="H29" s="196">
        <f t="shared" si="1"/>
        <v>0</v>
      </c>
      <c r="I29" s="189"/>
      <c r="J29" s="27"/>
      <c r="K29" s="27"/>
      <c r="L29" s="27"/>
      <c r="M29" s="27"/>
      <c r="N29" s="9"/>
      <c r="O29" s="9"/>
      <c r="P29" s="9"/>
      <c r="Q29" s="9"/>
      <c r="R29" s="9"/>
      <c r="S29" s="9"/>
      <c r="T29" s="9"/>
      <c r="U29" s="9"/>
      <c r="V29" s="9"/>
      <c r="W29" s="9"/>
    </row>
    <row r="30" spans="1:23" ht="15" customHeight="1" thickBot="1">
      <c r="A30" s="197"/>
      <c r="B30" s="198" t="str">
        <f>A19</f>
        <v>Package Size 2</v>
      </c>
      <c r="C30" s="199">
        <v>0</v>
      </c>
      <c r="D30" s="199">
        <v>0</v>
      </c>
      <c r="E30" s="200">
        <v>0</v>
      </c>
      <c r="F30" s="201">
        <v>0</v>
      </c>
      <c r="G30" s="202">
        <f t="shared" si="0"/>
        <v>0</v>
      </c>
      <c r="H30" s="203">
        <f t="shared" si="1"/>
        <v>0</v>
      </c>
      <c r="I30" s="189"/>
      <c r="J30" s="27"/>
      <c r="K30" s="27"/>
      <c r="L30" s="27"/>
      <c r="M30" s="27"/>
      <c r="N30" s="9"/>
      <c r="O30" s="9"/>
      <c r="P30" s="9"/>
      <c r="Q30" s="9"/>
      <c r="R30" s="9"/>
      <c r="S30" s="9"/>
      <c r="T30" s="9"/>
      <c r="U30" s="9"/>
      <c r="V30" s="9"/>
      <c r="W30" s="9"/>
    </row>
    <row r="31" spans="1:23" ht="15" customHeight="1" thickBot="1">
      <c r="A31" s="204"/>
      <c r="B31" s="149"/>
      <c r="C31" s="205"/>
      <c r="D31" s="205"/>
      <c r="E31" s="205"/>
      <c r="F31" s="205"/>
      <c r="G31" s="206"/>
      <c r="H31" s="206"/>
      <c r="I31" s="27"/>
      <c r="J31" s="27"/>
      <c r="K31" s="27"/>
      <c r="L31" s="27"/>
      <c r="M31" s="27"/>
      <c r="N31" s="9"/>
      <c r="O31" s="9"/>
      <c r="P31" s="9"/>
      <c r="Q31" s="9"/>
      <c r="R31" s="9"/>
      <c r="S31" s="9"/>
      <c r="T31" s="9"/>
      <c r="U31" s="9"/>
      <c r="V31" s="9"/>
      <c r="W31" s="9"/>
    </row>
    <row r="32" spans="1:25" ht="16.5" thickBot="1">
      <c r="A32" s="173" t="s">
        <v>14</v>
      </c>
      <c r="B32" s="13" t="s">
        <v>33</v>
      </c>
      <c r="C32" s="13"/>
      <c r="D32" s="13"/>
      <c r="E32" s="13"/>
      <c r="F32" s="207"/>
      <c r="G32" s="207"/>
      <c r="H32" s="207"/>
      <c r="I32" s="189"/>
      <c r="J32" s="189"/>
      <c r="K32" s="27"/>
      <c r="L32" s="27"/>
      <c r="M32" s="27"/>
      <c r="N32" s="9"/>
      <c r="O32" s="9"/>
      <c r="P32" s="9"/>
      <c r="Q32" s="9"/>
      <c r="R32" s="9"/>
      <c r="S32" s="9"/>
      <c r="T32" s="9"/>
      <c r="U32" s="9"/>
      <c r="V32" s="9"/>
      <c r="W32" s="9"/>
      <c r="X32" s="9"/>
      <c r="Y32" s="9"/>
    </row>
    <row r="33" spans="1:25" ht="15" customHeight="1">
      <c r="A33" s="32" t="s">
        <v>83</v>
      </c>
      <c r="B33" s="33"/>
      <c r="C33" s="13"/>
      <c r="D33" s="13"/>
      <c r="E33" s="13"/>
      <c r="F33" s="207"/>
      <c r="G33" s="207"/>
      <c r="H33" s="207"/>
      <c r="I33" s="189"/>
      <c r="J33" s="189"/>
      <c r="K33" s="27"/>
      <c r="L33" s="27"/>
      <c r="M33" s="27"/>
      <c r="N33" s="9"/>
      <c r="O33" s="9"/>
      <c r="P33" s="9"/>
      <c r="Q33" s="9"/>
      <c r="R33" s="9"/>
      <c r="S33" s="9"/>
      <c r="T33" s="9"/>
      <c r="U33" s="9"/>
      <c r="V33" s="9"/>
      <c r="W33" s="9"/>
      <c r="X33" s="9"/>
      <c r="Y33" s="9"/>
    </row>
    <row r="34" spans="1:24" ht="15">
      <c r="A34" s="208" t="s">
        <v>78</v>
      </c>
      <c r="B34" s="209">
        <v>0.5</v>
      </c>
      <c r="C34" s="149"/>
      <c r="D34" s="149"/>
      <c r="E34" s="149"/>
      <c r="F34" s="149"/>
      <c r="G34" s="149"/>
      <c r="H34" s="27"/>
      <c r="I34" s="27"/>
      <c r="J34" s="27"/>
      <c r="K34" s="27"/>
      <c r="L34" s="27"/>
      <c r="M34" s="27"/>
      <c r="N34" s="9"/>
      <c r="O34" s="9"/>
      <c r="P34" s="9"/>
      <c r="Q34" s="9"/>
      <c r="R34" s="9"/>
      <c r="S34" s="9"/>
      <c r="T34" s="9"/>
      <c r="U34" s="9"/>
      <c r="V34" s="9"/>
      <c r="W34" s="9"/>
      <c r="X34" s="9"/>
    </row>
    <row r="35" spans="1:23" ht="15" customHeight="1">
      <c r="A35" s="208" t="s">
        <v>63</v>
      </c>
      <c r="B35" s="209">
        <v>0.3</v>
      </c>
      <c r="C35" s="149"/>
      <c r="D35" s="149"/>
      <c r="E35" s="149"/>
      <c r="F35" s="149"/>
      <c r="G35" s="149"/>
      <c r="H35" s="27"/>
      <c r="I35" s="27"/>
      <c r="J35" s="27"/>
      <c r="K35" s="27"/>
      <c r="L35" s="27"/>
      <c r="M35" s="27"/>
      <c r="N35" s="9"/>
      <c r="O35" s="9"/>
      <c r="P35" s="9"/>
      <c r="Q35" s="9"/>
      <c r="R35" s="9"/>
      <c r="S35" s="9"/>
      <c r="T35" s="9"/>
      <c r="U35" s="9"/>
      <c r="V35" s="9"/>
      <c r="W35" s="9"/>
    </row>
    <row r="36" spans="1:23" ht="15" customHeight="1">
      <c r="A36" s="208" t="s">
        <v>54</v>
      </c>
      <c r="B36" s="209">
        <v>0</v>
      </c>
      <c r="C36" s="149"/>
      <c r="D36" s="149"/>
      <c r="E36" s="149"/>
      <c r="F36" s="149"/>
      <c r="G36" s="149"/>
      <c r="H36" s="27"/>
      <c r="I36" s="27"/>
      <c r="J36" s="27"/>
      <c r="K36" s="27"/>
      <c r="L36" s="27"/>
      <c r="M36" s="27"/>
      <c r="N36" s="9"/>
      <c r="O36" s="9"/>
      <c r="P36" s="9"/>
      <c r="Q36" s="9"/>
      <c r="R36" s="9"/>
      <c r="S36" s="9"/>
      <c r="T36" s="9"/>
      <c r="U36" s="9"/>
      <c r="V36" s="9"/>
      <c r="W36" s="9"/>
    </row>
    <row r="37" spans="1:23" ht="15" customHeight="1">
      <c r="A37" s="208" t="s">
        <v>55</v>
      </c>
      <c r="B37" s="209">
        <v>0</v>
      </c>
      <c r="C37" s="149"/>
      <c r="D37" s="149"/>
      <c r="E37" s="149"/>
      <c r="F37" s="149"/>
      <c r="G37" s="149"/>
      <c r="H37" s="27"/>
      <c r="I37" s="27"/>
      <c r="J37" s="27"/>
      <c r="K37" s="27"/>
      <c r="L37" s="27"/>
      <c r="M37" s="27"/>
      <c r="N37" s="9"/>
      <c r="O37" s="9"/>
      <c r="P37" s="9"/>
      <c r="Q37" s="9"/>
      <c r="R37" s="9"/>
      <c r="S37" s="9"/>
      <c r="T37" s="9"/>
      <c r="U37" s="9"/>
      <c r="V37" s="9"/>
      <c r="W37" s="9"/>
    </row>
    <row r="38" spans="1:23" ht="15" customHeight="1">
      <c r="A38" s="208" t="s">
        <v>56</v>
      </c>
      <c r="B38" s="209">
        <v>0</v>
      </c>
      <c r="C38" s="149"/>
      <c r="D38" s="149"/>
      <c r="E38" s="149"/>
      <c r="F38" s="149"/>
      <c r="G38" s="149"/>
      <c r="H38" s="27"/>
      <c r="I38" s="27"/>
      <c r="J38" s="27"/>
      <c r="K38" s="27"/>
      <c r="L38" s="27"/>
      <c r="M38" s="27"/>
      <c r="N38" s="9"/>
      <c r="O38" s="9"/>
      <c r="P38" s="9"/>
      <c r="Q38" s="9"/>
      <c r="R38" s="9"/>
      <c r="S38" s="9"/>
      <c r="T38" s="9"/>
      <c r="U38" s="9"/>
      <c r="V38" s="9"/>
      <c r="W38" s="9"/>
    </row>
    <row r="39" spans="1:23" ht="15" customHeight="1">
      <c r="A39" s="208" t="s">
        <v>57</v>
      </c>
      <c r="B39" s="209">
        <v>0</v>
      </c>
      <c r="C39" s="149"/>
      <c r="D39" s="149"/>
      <c r="E39" s="149"/>
      <c r="F39" s="149"/>
      <c r="G39" s="149"/>
      <c r="H39" s="27"/>
      <c r="I39" s="27"/>
      <c r="J39" s="27"/>
      <c r="K39" s="27"/>
      <c r="L39" s="27"/>
      <c r="M39" s="27"/>
      <c r="N39" s="9"/>
      <c r="O39" s="9"/>
      <c r="P39" s="9"/>
      <c r="Q39" s="9"/>
      <c r="R39" s="9"/>
      <c r="S39" s="9"/>
      <c r="T39" s="9"/>
      <c r="U39" s="9"/>
      <c r="V39" s="9"/>
      <c r="W39" s="9"/>
    </row>
    <row r="40" spans="1:23" ht="15" customHeight="1">
      <c r="A40" s="31" t="s">
        <v>84</v>
      </c>
      <c r="B40" s="209"/>
      <c r="C40" s="149"/>
      <c r="D40" s="149"/>
      <c r="E40" s="149"/>
      <c r="F40" s="149"/>
      <c r="G40" s="149"/>
      <c r="H40" s="27"/>
      <c r="I40" s="27"/>
      <c r="J40" s="27"/>
      <c r="K40" s="27"/>
      <c r="L40" s="27"/>
      <c r="M40" s="27"/>
      <c r="N40" s="9"/>
      <c r="O40" s="9"/>
      <c r="P40" s="9"/>
      <c r="Q40" s="9"/>
      <c r="R40" s="9"/>
      <c r="S40" s="9"/>
      <c r="T40" s="9"/>
      <c r="U40" s="9"/>
      <c r="V40" s="9"/>
      <c r="W40" s="9"/>
    </row>
    <row r="41" spans="1:23" ht="15" customHeight="1">
      <c r="A41" s="208" t="s">
        <v>79</v>
      </c>
      <c r="B41" s="209">
        <v>0.1</v>
      </c>
      <c r="C41" s="149"/>
      <c r="D41" s="149"/>
      <c r="E41" s="149"/>
      <c r="F41" s="149"/>
      <c r="G41" s="149"/>
      <c r="H41" s="27"/>
      <c r="I41" s="27"/>
      <c r="J41" s="27"/>
      <c r="K41" s="27"/>
      <c r="L41" s="27"/>
      <c r="M41" s="27"/>
      <c r="N41" s="9"/>
      <c r="O41" s="9"/>
      <c r="P41" s="9"/>
      <c r="Q41" s="9"/>
      <c r="R41" s="9"/>
      <c r="S41" s="9"/>
      <c r="T41" s="9"/>
      <c r="U41" s="9"/>
      <c r="V41" s="9"/>
      <c r="W41" s="9"/>
    </row>
    <row r="42" spans="1:23" ht="15" customHeight="1">
      <c r="A42" s="208" t="s">
        <v>64</v>
      </c>
      <c r="B42" s="209">
        <v>0.1</v>
      </c>
      <c r="C42" s="149"/>
      <c r="D42" s="149"/>
      <c r="E42" s="149"/>
      <c r="F42" s="149"/>
      <c r="G42" s="149"/>
      <c r="H42" s="27"/>
      <c r="I42" s="27"/>
      <c r="J42" s="27"/>
      <c r="K42" s="27"/>
      <c r="L42" s="27"/>
      <c r="M42" s="27"/>
      <c r="N42" s="9"/>
      <c r="O42" s="9"/>
      <c r="P42" s="9"/>
      <c r="Q42" s="9"/>
      <c r="R42" s="9"/>
      <c r="S42" s="9"/>
      <c r="T42" s="9"/>
      <c r="U42" s="9"/>
      <c r="V42" s="9"/>
      <c r="W42" s="9"/>
    </row>
    <row r="43" spans="1:23" ht="15" customHeight="1">
      <c r="A43" s="208" t="s">
        <v>58</v>
      </c>
      <c r="B43" s="209">
        <v>0</v>
      </c>
      <c r="C43" s="149"/>
      <c r="D43" s="149"/>
      <c r="E43" s="149"/>
      <c r="F43" s="149"/>
      <c r="G43" s="149"/>
      <c r="H43" s="27"/>
      <c r="I43" s="27"/>
      <c r="J43" s="27"/>
      <c r="K43" s="27"/>
      <c r="L43" s="27"/>
      <c r="M43" s="27"/>
      <c r="N43" s="9"/>
      <c r="O43" s="9"/>
      <c r="P43" s="9"/>
      <c r="Q43" s="9"/>
      <c r="R43" s="9"/>
      <c r="S43" s="9"/>
      <c r="T43" s="9"/>
      <c r="U43" s="9"/>
      <c r="V43" s="9"/>
      <c r="W43" s="9"/>
    </row>
    <row r="44" spans="1:23" ht="15" customHeight="1">
      <c r="A44" s="208" t="s">
        <v>59</v>
      </c>
      <c r="B44" s="209">
        <v>0</v>
      </c>
      <c r="C44" s="149"/>
      <c r="D44" s="149"/>
      <c r="E44" s="149"/>
      <c r="F44" s="149"/>
      <c r="G44" s="149"/>
      <c r="H44" s="27"/>
      <c r="I44" s="27"/>
      <c r="J44" s="27"/>
      <c r="K44" s="27"/>
      <c r="L44" s="27"/>
      <c r="M44" s="27"/>
      <c r="N44" s="9"/>
      <c r="O44" s="9"/>
      <c r="P44" s="9"/>
      <c r="Q44" s="9"/>
      <c r="R44" s="9"/>
      <c r="S44" s="9"/>
      <c r="T44" s="9"/>
      <c r="U44" s="9"/>
      <c r="V44" s="9"/>
      <c r="W44" s="9"/>
    </row>
    <row r="45" spans="1:23" ht="15" customHeight="1">
      <c r="A45" s="208" t="s">
        <v>60</v>
      </c>
      <c r="B45" s="209">
        <v>0</v>
      </c>
      <c r="C45" s="149"/>
      <c r="D45" s="149"/>
      <c r="E45" s="149"/>
      <c r="F45" s="149"/>
      <c r="G45" s="149"/>
      <c r="H45" s="27"/>
      <c r="I45" s="27"/>
      <c r="J45" s="27"/>
      <c r="K45" s="27"/>
      <c r="L45" s="27"/>
      <c r="M45" s="27"/>
      <c r="N45" s="9"/>
      <c r="O45" s="9"/>
      <c r="P45" s="9"/>
      <c r="Q45" s="9"/>
      <c r="R45" s="9"/>
      <c r="S45" s="9"/>
      <c r="T45" s="9"/>
      <c r="U45" s="9"/>
      <c r="V45" s="9"/>
      <c r="W45" s="9"/>
    </row>
    <row r="46" spans="1:23" ht="15" customHeight="1">
      <c r="A46" s="208" t="s">
        <v>61</v>
      </c>
      <c r="B46" s="209">
        <v>0</v>
      </c>
      <c r="C46" s="149"/>
      <c r="D46" s="149"/>
      <c r="E46" s="149"/>
      <c r="F46" s="149"/>
      <c r="G46" s="149"/>
      <c r="H46" s="27"/>
      <c r="I46" s="27"/>
      <c r="J46" s="27"/>
      <c r="K46" s="27"/>
      <c r="L46" s="27"/>
      <c r="M46" s="27"/>
      <c r="N46" s="9"/>
      <c r="O46" s="9"/>
      <c r="P46" s="9"/>
      <c r="Q46" s="9"/>
      <c r="R46" s="9"/>
      <c r="S46" s="9"/>
      <c r="T46" s="9"/>
      <c r="U46" s="9"/>
      <c r="V46" s="9"/>
      <c r="W46" s="9"/>
    </row>
    <row r="47" spans="1:23" ht="15" customHeight="1">
      <c r="A47" s="31" t="s">
        <v>85</v>
      </c>
      <c r="B47" s="209"/>
      <c r="C47" s="149"/>
      <c r="D47" s="149"/>
      <c r="E47" s="149"/>
      <c r="F47" s="149"/>
      <c r="G47" s="149"/>
      <c r="H47" s="27"/>
      <c r="I47" s="27"/>
      <c r="J47" s="27"/>
      <c r="K47" s="27"/>
      <c r="L47" s="27"/>
      <c r="M47" s="27"/>
      <c r="N47" s="9"/>
      <c r="O47" s="9"/>
      <c r="P47" s="9"/>
      <c r="Q47" s="9"/>
      <c r="R47" s="9"/>
      <c r="S47" s="9"/>
      <c r="T47" s="9"/>
      <c r="U47" s="9"/>
      <c r="V47" s="9"/>
      <c r="W47" s="9"/>
    </row>
    <row r="48" spans="1:23" ht="15" customHeight="1">
      <c r="A48" s="208" t="s">
        <v>86</v>
      </c>
      <c r="B48" s="209">
        <v>0.1</v>
      </c>
      <c r="C48" s="149"/>
      <c r="D48" s="149"/>
      <c r="E48" s="149"/>
      <c r="F48" s="149"/>
      <c r="G48" s="149"/>
      <c r="H48" s="27"/>
      <c r="I48" s="27"/>
      <c r="J48" s="27"/>
      <c r="K48" s="27"/>
      <c r="L48" s="27"/>
      <c r="M48" s="27"/>
      <c r="N48" s="9"/>
      <c r="O48" s="9"/>
      <c r="P48" s="9"/>
      <c r="Q48" s="9"/>
      <c r="R48" s="9"/>
      <c r="S48" s="9"/>
      <c r="T48" s="9"/>
      <c r="U48" s="9"/>
      <c r="V48" s="9"/>
      <c r="W48" s="9"/>
    </row>
    <row r="49" spans="1:23" ht="15" customHeight="1">
      <c r="A49" s="208" t="s">
        <v>87</v>
      </c>
      <c r="B49" s="209">
        <v>0.1</v>
      </c>
      <c r="C49" s="149"/>
      <c r="D49" s="149"/>
      <c r="E49" s="149"/>
      <c r="F49" s="149"/>
      <c r="G49" s="149"/>
      <c r="H49" s="27"/>
      <c r="I49" s="27"/>
      <c r="J49" s="27"/>
      <c r="K49" s="27"/>
      <c r="L49" s="27"/>
      <c r="M49" s="27"/>
      <c r="N49" s="9"/>
      <c r="O49" s="9"/>
      <c r="P49" s="9"/>
      <c r="Q49" s="9"/>
      <c r="R49" s="9"/>
      <c r="S49" s="9"/>
      <c r="T49" s="9"/>
      <c r="U49" s="9"/>
      <c r="V49" s="9"/>
      <c r="W49" s="9"/>
    </row>
    <row r="50" spans="1:23" ht="15" customHeight="1">
      <c r="A50" s="208" t="s">
        <v>88</v>
      </c>
      <c r="B50" s="209">
        <v>0</v>
      </c>
      <c r="C50" s="149"/>
      <c r="D50" s="149"/>
      <c r="E50" s="149"/>
      <c r="F50" s="149"/>
      <c r="G50" s="149"/>
      <c r="H50" s="27"/>
      <c r="I50" s="27"/>
      <c r="J50" s="27"/>
      <c r="K50" s="27"/>
      <c r="L50" s="27"/>
      <c r="M50" s="27"/>
      <c r="N50" s="9"/>
      <c r="O50" s="9"/>
      <c r="P50" s="9"/>
      <c r="Q50" s="9"/>
      <c r="R50" s="9"/>
      <c r="S50" s="9"/>
      <c r="T50" s="9"/>
      <c r="U50" s="9"/>
      <c r="V50" s="9"/>
      <c r="W50" s="9"/>
    </row>
    <row r="51" spans="1:23" ht="15" customHeight="1">
      <c r="A51" s="208" t="s">
        <v>89</v>
      </c>
      <c r="B51" s="209">
        <v>0</v>
      </c>
      <c r="C51" s="149"/>
      <c r="D51" s="149"/>
      <c r="E51" s="149"/>
      <c r="F51" s="149"/>
      <c r="G51" s="149"/>
      <c r="H51" s="27"/>
      <c r="I51" s="27"/>
      <c r="J51" s="27"/>
      <c r="K51" s="27"/>
      <c r="L51" s="27"/>
      <c r="M51" s="27"/>
      <c r="N51" s="9"/>
      <c r="O51" s="9"/>
      <c r="P51" s="9"/>
      <c r="Q51" s="9"/>
      <c r="R51" s="9"/>
      <c r="S51" s="9"/>
      <c r="T51" s="9"/>
      <c r="U51" s="9"/>
      <c r="V51" s="9"/>
      <c r="W51" s="9"/>
    </row>
    <row r="52" spans="1:23" ht="15" customHeight="1">
      <c r="A52" s="208" t="s">
        <v>90</v>
      </c>
      <c r="B52" s="209">
        <v>0</v>
      </c>
      <c r="C52" s="149"/>
      <c r="D52" s="149"/>
      <c r="E52" s="149"/>
      <c r="F52" s="149"/>
      <c r="G52" s="149"/>
      <c r="H52" s="27"/>
      <c r="I52" s="27"/>
      <c r="J52" s="27"/>
      <c r="K52" s="27"/>
      <c r="L52" s="27"/>
      <c r="M52" s="27"/>
      <c r="N52" s="9"/>
      <c r="O52" s="9"/>
      <c r="P52" s="9"/>
      <c r="Q52" s="9"/>
      <c r="R52" s="9"/>
      <c r="S52" s="9"/>
      <c r="T52" s="9"/>
      <c r="U52" s="9"/>
      <c r="V52" s="9"/>
      <c r="W52" s="9"/>
    </row>
    <row r="53" spans="1:23" ht="15" customHeight="1">
      <c r="A53" s="208" t="s">
        <v>91</v>
      </c>
      <c r="B53" s="209">
        <v>0</v>
      </c>
      <c r="C53" s="149"/>
      <c r="D53" s="149"/>
      <c r="E53" s="149"/>
      <c r="F53" s="149"/>
      <c r="G53" s="149"/>
      <c r="H53" s="27"/>
      <c r="I53" s="27"/>
      <c r="J53" s="27"/>
      <c r="K53" s="27"/>
      <c r="L53" s="27"/>
      <c r="M53" s="27"/>
      <c r="N53" s="9"/>
      <c r="O53" s="9"/>
      <c r="P53" s="9"/>
      <c r="Q53" s="9"/>
      <c r="R53" s="9"/>
      <c r="S53" s="9"/>
      <c r="T53" s="9"/>
      <c r="U53" s="9"/>
      <c r="V53" s="9"/>
      <c r="W53" s="9"/>
    </row>
    <row r="54" spans="1:23" ht="15" customHeight="1" thickBot="1">
      <c r="A54" s="210"/>
      <c r="B54" s="211"/>
      <c r="C54" s="149"/>
      <c r="D54" s="149"/>
      <c r="E54" s="149"/>
      <c r="F54" s="149"/>
      <c r="G54" s="149"/>
      <c r="H54" s="27"/>
      <c r="I54" s="27"/>
      <c r="J54" s="27"/>
      <c r="K54" s="27"/>
      <c r="L54" s="27"/>
      <c r="M54" s="27"/>
      <c r="N54" s="9"/>
      <c r="O54" s="9"/>
      <c r="P54" s="9"/>
      <c r="Q54" s="9"/>
      <c r="R54" s="9"/>
      <c r="S54" s="9"/>
      <c r="T54" s="9"/>
      <c r="U54" s="9"/>
      <c r="V54" s="9"/>
      <c r="W54" s="9"/>
    </row>
    <row r="55" spans="1:24" ht="15" customHeight="1">
      <c r="A55" s="27"/>
      <c r="B55" s="27"/>
      <c r="C55" s="27"/>
      <c r="D55" s="27"/>
      <c r="E55" s="27"/>
      <c r="F55" s="149"/>
      <c r="G55" s="149"/>
      <c r="H55" s="149"/>
      <c r="I55" s="27"/>
      <c r="J55" s="27"/>
      <c r="K55" s="27"/>
      <c r="L55" s="27"/>
      <c r="M55" s="27"/>
      <c r="N55" s="9"/>
      <c r="O55" s="9"/>
      <c r="P55" s="9"/>
      <c r="Q55" s="9"/>
      <c r="R55" s="9"/>
      <c r="S55" s="9"/>
      <c r="T55" s="9"/>
      <c r="U55" s="9"/>
      <c r="V55" s="9"/>
      <c r="W55" s="9"/>
      <c r="X55" s="9"/>
    </row>
    <row r="56" spans="1:24" ht="15" customHeight="1" thickBot="1">
      <c r="A56" s="27"/>
      <c r="B56" s="27"/>
      <c r="C56" s="27"/>
      <c r="D56" s="27"/>
      <c r="E56" s="27"/>
      <c r="F56" s="27"/>
      <c r="G56" s="27"/>
      <c r="H56" s="27"/>
      <c r="I56" s="149"/>
      <c r="J56" s="149"/>
      <c r="K56" s="27"/>
      <c r="L56" s="27"/>
      <c r="M56" s="27"/>
      <c r="N56" s="9"/>
      <c r="O56" s="9"/>
      <c r="P56" s="9"/>
      <c r="Q56" s="9"/>
      <c r="R56" s="9"/>
      <c r="S56" s="9"/>
      <c r="T56" s="9"/>
      <c r="U56" s="9"/>
      <c r="V56" s="9"/>
      <c r="W56" s="9"/>
      <c r="X56" s="9"/>
    </row>
    <row r="57" spans="1:22" ht="16.5" thickBot="1">
      <c r="A57" s="212" t="s">
        <v>92</v>
      </c>
      <c r="B57" s="213"/>
      <c r="C57" s="213"/>
      <c r="D57" s="213"/>
      <c r="E57" s="214"/>
      <c r="F57" s="215" t="str">
        <f>A6</f>
        <v>Test recipe</v>
      </c>
      <c r="G57" s="216"/>
      <c r="H57" s="215" t="str">
        <f>A7</f>
        <v>Recipe 2</v>
      </c>
      <c r="I57" s="216"/>
      <c r="J57" s="215" t="str">
        <f>A8</f>
        <v>Recipe 3</v>
      </c>
      <c r="K57" s="216"/>
      <c r="L57" s="217"/>
      <c r="M57" s="27"/>
      <c r="N57" s="9"/>
      <c r="O57" s="9"/>
      <c r="P57" s="9"/>
      <c r="Q57" s="9"/>
      <c r="R57" s="9"/>
      <c r="S57" s="9"/>
      <c r="T57" s="9"/>
      <c r="U57" s="9"/>
      <c r="V57" s="9"/>
    </row>
    <row r="58" spans="1:23" ht="37.5" customHeight="1">
      <c r="A58" s="218" t="s">
        <v>93</v>
      </c>
      <c r="B58" s="219" t="s">
        <v>94</v>
      </c>
      <c r="C58" s="219" t="s">
        <v>95</v>
      </c>
      <c r="D58" s="219" t="s">
        <v>96</v>
      </c>
      <c r="E58" s="220" t="s">
        <v>234</v>
      </c>
      <c r="F58" s="221" t="s">
        <v>97</v>
      </c>
      <c r="G58" s="218" t="s">
        <v>98</v>
      </c>
      <c r="H58" s="222" t="s">
        <v>99</v>
      </c>
      <c r="I58" s="218" t="s">
        <v>98</v>
      </c>
      <c r="J58" s="222" t="s">
        <v>99</v>
      </c>
      <c r="K58" s="223" t="s">
        <v>98</v>
      </c>
      <c r="L58" s="224" t="s">
        <v>99</v>
      </c>
      <c r="M58" s="221" t="s">
        <v>100</v>
      </c>
      <c r="N58" s="9"/>
      <c r="O58" s="9"/>
      <c r="P58" s="9"/>
      <c r="Q58" s="9"/>
      <c r="R58" s="9"/>
      <c r="S58" s="9"/>
      <c r="T58" s="9"/>
      <c r="U58" s="9"/>
      <c r="V58" s="9"/>
      <c r="W58" s="9"/>
    </row>
    <row r="59" spans="1:23" ht="15" customHeight="1">
      <c r="A59" s="225" t="s">
        <v>102</v>
      </c>
      <c r="B59" s="194">
        <v>0</v>
      </c>
      <c r="C59" s="226"/>
      <c r="D59" s="227"/>
      <c r="E59" s="228">
        <v>0</v>
      </c>
      <c r="F59" s="229">
        <f>_xlfn.IFERROR(B59/C59+(B59/2)*D59+E59,0)</f>
        <v>0</v>
      </c>
      <c r="G59" s="230">
        <v>1</v>
      </c>
      <c r="H59" s="231">
        <f>G59*$F59</f>
        <v>0</v>
      </c>
      <c r="I59" s="230">
        <v>0</v>
      </c>
      <c r="J59" s="231">
        <f>I59*$F59</f>
        <v>0</v>
      </c>
      <c r="K59" s="232">
        <v>0</v>
      </c>
      <c r="L59" s="233">
        <f>K59*$F59</f>
        <v>0</v>
      </c>
      <c r="M59" s="234">
        <f>G59+I59+K59</f>
        <v>1</v>
      </c>
      <c r="N59" s="9"/>
      <c r="O59" s="9"/>
      <c r="P59" s="9"/>
      <c r="Q59" s="9"/>
      <c r="R59" s="9"/>
      <c r="S59" s="9"/>
      <c r="T59" s="9"/>
      <c r="U59" s="9"/>
      <c r="V59" s="9"/>
      <c r="W59" s="9"/>
    </row>
    <row r="60" spans="1:23" ht="15" customHeight="1">
      <c r="A60" s="225"/>
      <c r="B60" s="194"/>
      <c r="C60" s="226"/>
      <c r="D60" s="226"/>
      <c r="E60" s="235">
        <v>0</v>
      </c>
      <c r="F60" s="229">
        <f aca="true" t="shared" si="2" ref="F60:F70">_xlfn.IFERROR(B60/C60+(B60/2)*D60+E60,0)</f>
        <v>0</v>
      </c>
      <c r="G60" s="230">
        <v>1</v>
      </c>
      <c r="H60" s="231">
        <f aca="true" t="shared" si="3" ref="H60:H70">G60*$F60</f>
        <v>0</v>
      </c>
      <c r="I60" s="230"/>
      <c r="J60" s="231">
        <f aca="true" t="shared" si="4" ref="J60:J70">I60*$F60</f>
        <v>0</v>
      </c>
      <c r="K60" s="232"/>
      <c r="L60" s="233">
        <f aca="true" t="shared" si="5" ref="L60:L70">K60*$F60</f>
        <v>0</v>
      </c>
      <c r="M60" s="234">
        <f aca="true" t="shared" si="6" ref="M60:M70">G60+I60+K60</f>
        <v>1</v>
      </c>
      <c r="N60" s="9"/>
      <c r="O60" s="9"/>
      <c r="P60" s="9"/>
      <c r="Q60" s="9"/>
      <c r="R60" s="9"/>
      <c r="S60" s="9"/>
      <c r="T60" s="9"/>
      <c r="U60" s="9"/>
      <c r="V60" s="9"/>
      <c r="W60" s="9"/>
    </row>
    <row r="61" spans="1:23" ht="15" customHeight="1">
      <c r="A61" s="225"/>
      <c r="B61" s="194"/>
      <c r="C61" s="226"/>
      <c r="D61" s="226"/>
      <c r="E61" s="235">
        <v>0</v>
      </c>
      <c r="F61" s="229">
        <f t="shared" si="2"/>
        <v>0</v>
      </c>
      <c r="G61" s="230">
        <v>1</v>
      </c>
      <c r="H61" s="231">
        <f t="shared" si="3"/>
        <v>0</v>
      </c>
      <c r="I61" s="230"/>
      <c r="J61" s="231">
        <f t="shared" si="4"/>
        <v>0</v>
      </c>
      <c r="K61" s="232"/>
      <c r="L61" s="233">
        <f t="shared" si="5"/>
        <v>0</v>
      </c>
      <c r="M61" s="234">
        <f t="shared" si="6"/>
        <v>1</v>
      </c>
      <c r="N61" s="9"/>
      <c r="O61" s="9"/>
      <c r="P61" s="9"/>
      <c r="Q61" s="9"/>
      <c r="R61" s="9"/>
      <c r="S61" s="9"/>
      <c r="T61" s="9"/>
      <c r="U61" s="9"/>
      <c r="V61" s="9"/>
      <c r="W61" s="9"/>
    </row>
    <row r="62" spans="1:23" ht="15" customHeight="1">
      <c r="A62" s="225"/>
      <c r="B62" s="194"/>
      <c r="C62" s="226"/>
      <c r="D62" s="226"/>
      <c r="E62" s="235">
        <v>0</v>
      </c>
      <c r="F62" s="229">
        <f t="shared" si="2"/>
        <v>0</v>
      </c>
      <c r="G62" s="230">
        <v>1</v>
      </c>
      <c r="H62" s="231">
        <f t="shared" si="3"/>
        <v>0</v>
      </c>
      <c r="I62" s="230"/>
      <c r="J62" s="231">
        <f t="shared" si="4"/>
        <v>0</v>
      </c>
      <c r="K62" s="232"/>
      <c r="L62" s="233">
        <f t="shared" si="5"/>
        <v>0</v>
      </c>
      <c r="M62" s="234">
        <f t="shared" si="6"/>
        <v>1</v>
      </c>
      <c r="N62" s="9"/>
      <c r="O62" s="9"/>
      <c r="P62" s="9"/>
      <c r="Q62" s="9"/>
      <c r="R62" s="9"/>
      <c r="S62" s="9"/>
      <c r="T62" s="9"/>
      <c r="U62" s="9"/>
      <c r="V62" s="9"/>
      <c r="W62" s="9"/>
    </row>
    <row r="63" spans="1:23" ht="15" customHeight="1">
      <c r="A63" s="225"/>
      <c r="B63" s="194"/>
      <c r="C63" s="226"/>
      <c r="D63" s="226"/>
      <c r="E63" s="235">
        <v>0</v>
      </c>
      <c r="F63" s="229">
        <f t="shared" si="2"/>
        <v>0</v>
      </c>
      <c r="G63" s="230">
        <v>1</v>
      </c>
      <c r="H63" s="231">
        <f t="shared" si="3"/>
        <v>0</v>
      </c>
      <c r="I63" s="230"/>
      <c r="J63" s="231">
        <f t="shared" si="4"/>
        <v>0</v>
      </c>
      <c r="K63" s="232"/>
      <c r="L63" s="233">
        <f t="shared" si="5"/>
        <v>0</v>
      </c>
      <c r="M63" s="234">
        <f t="shared" si="6"/>
        <v>1</v>
      </c>
      <c r="N63" s="9"/>
      <c r="O63" s="9"/>
      <c r="P63" s="9"/>
      <c r="Q63" s="9"/>
      <c r="R63" s="9"/>
      <c r="S63" s="9"/>
      <c r="T63" s="9"/>
      <c r="U63" s="9"/>
      <c r="V63" s="9"/>
      <c r="W63" s="9"/>
    </row>
    <row r="64" spans="1:23" ht="15" customHeight="1">
      <c r="A64" s="225"/>
      <c r="B64" s="194"/>
      <c r="C64" s="226"/>
      <c r="D64" s="226"/>
      <c r="E64" s="235">
        <v>0</v>
      </c>
      <c r="F64" s="229">
        <f t="shared" si="2"/>
        <v>0</v>
      </c>
      <c r="G64" s="230">
        <v>1</v>
      </c>
      <c r="H64" s="231">
        <f t="shared" si="3"/>
        <v>0</v>
      </c>
      <c r="I64" s="230"/>
      <c r="J64" s="231">
        <f t="shared" si="4"/>
        <v>0</v>
      </c>
      <c r="K64" s="232"/>
      <c r="L64" s="233">
        <f t="shared" si="5"/>
        <v>0</v>
      </c>
      <c r="M64" s="234">
        <f t="shared" si="6"/>
        <v>1</v>
      </c>
      <c r="N64" s="9"/>
      <c r="O64" s="9"/>
      <c r="P64" s="9"/>
      <c r="Q64" s="9"/>
      <c r="R64" s="9"/>
      <c r="S64" s="9"/>
      <c r="T64" s="9"/>
      <c r="U64" s="9"/>
      <c r="V64" s="9"/>
      <c r="W64" s="9"/>
    </row>
    <row r="65" spans="1:23" ht="15" customHeight="1">
      <c r="A65" s="225"/>
      <c r="B65" s="194"/>
      <c r="C65" s="226"/>
      <c r="D65" s="226"/>
      <c r="E65" s="235">
        <v>0</v>
      </c>
      <c r="F65" s="229">
        <f>_xlfn.IFERROR(B65/C65+(B65/2)*D65+E65,0)</f>
        <v>0</v>
      </c>
      <c r="G65" s="230">
        <v>1</v>
      </c>
      <c r="H65" s="231">
        <f t="shared" si="3"/>
        <v>0</v>
      </c>
      <c r="I65" s="230"/>
      <c r="J65" s="231">
        <f t="shared" si="4"/>
        <v>0</v>
      </c>
      <c r="K65" s="232"/>
      <c r="L65" s="233">
        <f t="shared" si="5"/>
        <v>0</v>
      </c>
      <c r="M65" s="234">
        <f t="shared" si="6"/>
        <v>1</v>
      </c>
      <c r="N65" s="9"/>
      <c r="O65" s="9"/>
      <c r="P65" s="9"/>
      <c r="Q65" s="9"/>
      <c r="R65" s="9"/>
      <c r="S65" s="9"/>
      <c r="T65" s="9"/>
      <c r="U65" s="9"/>
      <c r="V65" s="9"/>
      <c r="W65" s="9"/>
    </row>
    <row r="66" spans="1:23" ht="15" customHeight="1">
      <c r="A66" s="225"/>
      <c r="B66" s="194"/>
      <c r="C66" s="226"/>
      <c r="D66" s="226"/>
      <c r="E66" s="235">
        <v>0</v>
      </c>
      <c r="F66" s="229">
        <f t="shared" si="2"/>
        <v>0</v>
      </c>
      <c r="G66" s="230">
        <v>1</v>
      </c>
      <c r="H66" s="231">
        <f t="shared" si="3"/>
        <v>0</v>
      </c>
      <c r="I66" s="230"/>
      <c r="J66" s="231">
        <f t="shared" si="4"/>
        <v>0</v>
      </c>
      <c r="K66" s="232"/>
      <c r="L66" s="233">
        <f t="shared" si="5"/>
        <v>0</v>
      </c>
      <c r="M66" s="234">
        <f t="shared" si="6"/>
        <v>1</v>
      </c>
      <c r="N66" s="9"/>
      <c r="O66" s="9"/>
      <c r="P66" s="9"/>
      <c r="Q66" s="9"/>
      <c r="R66" s="9"/>
      <c r="S66" s="9"/>
      <c r="T66" s="9"/>
      <c r="U66" s="9"/>
      <c r="V66" s="9"/>
      <c r="W66" s="9"/>
    </row>
    <row r="67" spans="1:23" ht="15" customHeight="1">
      <c r="A67" s="225"/>
      <c r="B67" s="194"/>
      <c r="C67" s="226"/>
      <c r="D67" s="226"/>
      <c r="E67" s="235">
        <v>0</v>
      </c>
      <c r="F67" s="229">
        <f t="shared" si="2"/>
        <v>0</v>
      </c>
      <c r="G67" s="230">
        <v>1</v>
      </c>
      <c r="H67" s="231">
        <f t="shared" si="3"/>
        <v>0</v>
      </c>
      <c r="I67" s="230"/>
      <c r="J67" s="231">
        <f t="shared" si="4"/>
        <v>0</v>
      </c>
      <c r="K67" s="232"/>
      <c r="L67" s="233">
        <f t="shared" si="5"/>
        <v>0</v>
      </c>
      <c r="M67" s="234">
        <f t="shared" si="6"/>
        <v>1</v>
      </c>
      <c r="N67" s="9"/>
      <c r="O67" s="9"/>
      <c r="P67" s="9"/>
      <c r="Q67" s="9"/>
      <c r="R67" s="9"/>
      <c r="S67" s="9"/>
      <c r="T67" s="9"/>
      <c r="U67" s="9"/>
      <c r="V67" s="9"/>
      <c r="W67" s="9"/>
    </row>
    <row r="68" spans="1:23" ht="15" customHeight="1">
      <c r="A68" s="225"/>
      <c r="B68" s="194"/>
      <c r="C68" s="226"/>
      <c r="D68" s="226"/>
      <c r="E68" s="235">
        <v>0</v>
      </c>
      <c r="F68" s="229">
        <f t="shared" si="2"/>
        <v>0</v>
      </c>
      <c r="G68" s="230">
        <v>1</v>
      </c>
      <c r="H68" s="231">
        <f t="shared" si="3"/>
        <v>0</v>
      </c>
      <c r="I68" s="230"/>
      <c r="J68" s="231">
        <f t="shared" si="4"/>
        <v>0</v>
      </c>
      <c r="K68" s="232"/>
      <c r="L68" s="233">
        <f t="shared" si="5"/>
        <v>0</v>
      </c>
      <c r="M68" s="234">
        <f t="shared" si="6"/>
        <v>1</v>
      </c>
      <c r="N68" s="9"/>
      <c r="O68" s="9"/>
      <c r="P68" s="9"/>
      <c r="Q68" s="9"/>
      <c r="R68" s="9"/>
      <c r="S68" s="9"/>
      <c r="T68" s="9"/>
      <c r="U68" s="9"/>
      <c r="V68" s="9"/>
      <c r="W68" s="9"/>
    </row>
    <row r="69" spans="1:23" ht="15" customHeight="1">
      <c r="A69" s="225"/>
      <c r="B69" s="194"/>
      <c r="C69" s="226"/>
      <c r="D69" s="226"/>
      <c r="E69" s="235">
        <v>0</v>
      </c>
      <c r="F69" s="229">
        <f t="shared" si="2"/>
        <v>0</v>
      </c>
      <c r="G69" s="230">
        <v>1</v>
      </c>
      <c r="H69" s="231">
        <f t="shared" si="3"/>
        <v>0</v>
      </c>
      <c r="I69" s="230"/>
      <c r="J69" s="231">
        <f t="shared" si="4"/>
        <v>0</v>
      </c>
      <c r="K69" s="232"/>
      <c r="L69" s="233">
        <f t="shared" si="5"/>
        <v>0</v>
      </c>
      <c r="M69" s="234">
        <f t="shared" si="6"/>
        <v>1</v>
      </c>
      <c r="N69" s="9"/>
      <c r="O69" s="9"/>
      <c r="P69" s="9"/>
      <c r="Q69" s="9"/>
      <c r="R69" s="9"/>
      <c r="S69" s="9"/>
      <c r="T69" s="9"/>
      <c r="U69" s="9"/>
      <c r="V69" s="9"/>
      <c r="W69" s="9"/>
    </row>
    <row r="70" spans="1:23" ht="15" customHeight="1">
      <c r="A70" s="225"/>
      <c r="B70" s="194"/>
      <c r="C70" s="226"/>
      <c r="D70" s="226"/>
      <c r="E70" s="235">
        <v>0</v>
      </c>
      <c r="F70" s="229">
        <f t="shared" si="2"/>
        <v>0</v>
      </c>
      <c r="G70" s="230">
        <v>1</v>
      </c>
      <c r="H70" s="231">
        <f t="shared" si="3"/>
        <v>0</v>
      </c>
      <c r="I70" s="230"/>
      <c r="J70" s="231">
        <f t="shared" si="4"/>
        <v>0</v>
      </c>
      <c r="K70" s="232"/>
      <c r="L70" s="233">
        <f t="shared" si="5"/>
        <v>0</v>
      </c>
      <c r="M70" s="234">
        <f t="shared" si="6"/>
        <v>1</v>
      </c>
      <c r="N70" s="9"/>
      <c r="O70" s="9"/>
      <c r="P70" s="9"/>
      <c r="Q70" s="9"/>
      <c r="R70" s="9"/>
      <c r="S70" s="9"/>
      <c r="T70" s="9"/>
      <c r="U70" s="9"/>
      <c r="V70" s="9"/>
      <c r="W70" s="9"/>
    </row>
    <row r="71" spans="1:23" ht="15" customHeight="1">
      <c r="A71" s="236"/>
      <c r="B71" s="237"/>
      <c r="C71" s="238"/>
      <c r="D71" s="239" t="s">
        <v>101</v>
      </c>
      <c r="E71" s="240"/>
      <c r="F71" s="241">
        <f>SUM(F59:F70)</f>
        <v>0</v>
      </c>
      <c r="G71" s="242"/>
      <c r="H71" s="243">
        <f>SUM(H59:H70)</f>
        <v>0</v>
      </c>
      <c r="I71" s="244"/>
      <c r="J71" s="243">
        <f>SUM(J59:J70)</f>
        <v>0</v>
      </c>
      <c r="K71" s="245"/>
      <c r="L71" s="246">
        <f>SUM(L59:L70)</f>
        <v>0</v>
      </c>
      <c r="M71" s="247"/>
      <c r="N71" s="9"/>
      <c r="O71" s="9"/>
      <c r="P71" s="9"/>
      <c r="Q71" s="9"/>
      <c r="R71" s="9"/>
      <c r="S71" s="9"/>
      <c r="T71" s="9"/>
      <c r="U71" s="9"/>
      <c r="V71" s="9"/>
      <c r="W71" s="9"/>
    </row>
    <row r="72" spans="1:22" ht="15" customHeight="1">
      <c r="A72" s="9"/>
      <c r="B72" s="9"/>
      <c r="C72" s="9"/>
      <c r="D72" s="9"/>
      <c r="E72" s="9"/>
      <c r="F72" s="9"/>
      <c r="G72" s="9"/>
      <c r="H72" s="9"/>
      <c r="I72" s="9"/>
      <c r="J72" s="9"/>
      <c r="K72" s="9"/>
      <c r="L72" s="9"/>
      <c r="M72" s="9"/>
      <c r="N72" s="9"/>
      <c r="O72" s="9"/>
      <c r="P72" s="9"/>
      <c r="Q72" s="9"/>
      <c r="R72" s="9"/>
      <c r="S72" s="9"/>
      <c r="T72" s="9"/>
      <c r="U72" s="9"/>
      <c r="V72" s="9"/>
    </row>
    <row r="73" spans="1:22" ht="15" customHeight="1">
      <c r="A73" s="9"/>
      <c r="B73" s="9"/>
      <c r="C73" s="9"/>
      <c r="D73" s="9"/>
      <c r="E73" s="9"/>
      <c r="F73" s="9"/>
      <c r="G73" s="9"/>
      <c r="H73" s="9"/>
      <c r="I73" s="9"/>
      <c r="J73" s="9"/>
      <c r="K73" s="9"/>
      <c r="L73" s="9"/>
      <c r="M73" s="9"/>
      <c r="N73" s="9"/>
      <c r="O73" s="9"/>
      <c r="P73" s="9"/>
      <c r="Q73" s="9"/>
      <c r="R73" s="9"/>
      <c r="S73" s="9"/>
      <c r="T73" s="9"/>
      <c r="U73" s="9"/>
      <c r="V73" s="9"/>
    </row>
    <row r="74" spans="1:24" ht="15" customHeight="1">
      <c r="A74" s="9"/>
      <c r="B74" s="9"/>
      <c r="C74" s="9"/>
      <c r="D74" s="9"/>
      <c r="E74" s="9"/>
      <c r="F74" s="9"/>
      <c r="G74" s="9"/>
      <c r="H74" s="9"/>
      <c r="I74" s="9"/>
      <c r="J74" s="9"/>
      <c r="K74" s="9"/>
      <c r="L74" s="9"/>
      <c r="M74" s="9"/>
      <c r="N74" s="9"/>
      <c r="O74" s="9"/>
      <c r="P74" s="9"/>
      <c r="Q74" s="9"/>
      <c r="R74" s="9"/>
      <c r="S74" s="9"/>
      <c r="T74" s="9"/>
      <c r="U74" s="9"/>
      <c r="V74" s="9"/>
      <c r="W74" s="9"/>
      <c r="X74" s="9"/>
    </row>
    <row r="75" spans="1:24" ht="15" customHeight="1">
      <c r="A75" s="9"/>
      <c r="B75" s="9"/>
      <c r="C75" s="9"/>
      <c r="D75" s="9"/>
      <c r="E75" s="9"/>
      <c r="F75" s="9"/>
      <c r="G75" s="9"/>
      <c r="H75" s="9"/>
      <c r="I75" s="9"/>
      <c r="J75" s="9"/>
      <c r="K75" s="9"/>
      <c r="L75" s="9"/>
      <c r="M75" s="9"/>
      <c r="N75" s="9"/>
      <c r="O75" s="9"/>
      <c r="P75" s="9"/>
      <c r="Q75" s="9"/>
      <c r="R75" s="9"/>
      <c r="S75" s="9"/>
      <c r="T75" s="9"/>
      <c r="U75" s="9"/>
      <c r="V75" s="9"/>
      <c r="W75" s="9"/>
      <c r="X75" s="9"/>
    </row>
    <row r="76" spans="1:24" ht="15" customHeight="1">
      <c r="A76" s="9"/>
      <c r="B76" s="9"/>
      <c r="C76" s="9"/>
      <c r="D76" s="9"/>
      <c r="E76" s="9"/>
      <c r="F76" s="9"/>
      <c r="G76" s="9"/>
      <c r="H76" s="9"/>
      <c r="I76" s="9"/>
      <c r="J76" s="9"/>
      <c r="K76" s="9"/>
      <c r="L76" s="9"/>
      <c r="M76" s="9"/>
      <c r="N76" s="9"/>
      <c r="O76" s="9"/>
      <c r="P76" s="9"/>
      <c r="Q76" s="9"/>
      <c r="R76" s="9"/>
      <c r="S76" s="9"/>
      <c r="T76" s="9"/>
      <c r="U76" s="9"/>
      <c r="V76" s="9"/>
      <c r="W76" s="9"/>
      <c r="X76" s="9"/>
    </row>
    <row r="77" spans="1:24" ht="15" customHeight="1">
      <c r="A77" s="9"/>
      <c r="B77" s="9"/>
      <c r="C77" s="9"/>
      <c r="D77" s="9"/>
      <c r="E77" s="9"/>
      <c r="F77" s="9"/>
      <c r="G77" s="9"/>
      <c r="H77" s="9"/>
      <c r="I77" s="9"/>
      <c r="J77" s="9"/>
      <c r="K77" s="9"/>
      <c r="L77" s="9"/>
      <c r="M77" s="9"/>
      <c r="N77" s="9"/>
      <c r="O77" s="9"/>
      <c r="P77" s="9"/>
      <c r="Q77" s="9"/>
      <c r="R77" s="9"/>
      <c r="S77" s="9"/>
      <c r="T77" s="9"/>
      <c r="U77" s="9"/>
      <c r="V77" s="9"/>
      <c r="W77" s="9"/>
      <c r="X77" s="9"/>
    </row>
    <row r="78" spans="1:24" ht="15" customHeight="1">
      <c r="A78" s="9"/>
      <c r="B78" s="9"/>
      <c r="C78" s="9"/>
      <c r="D78" s="9"/>
      <c r="E78" s="9"/>
      <c r="F78" s="9"/>
      <c r="G78" s="9"/>
      <c r="H78" s="9"/>
      <c r="I78" s="9"/>
      <c r="J78" s="9"/>
      <c r="K78" s="9"/>
      <c r="L78" s="9"/>
      <c r="M78" s="9"/>
      <c r="N78" s="9"/>
      <c r="O78" s="9"/>
      <c r="P78" s="9"/>
      <c r="Q78" s="9"/>
      <c r="R78" s="9"/>
      <c r="S78" s="9"/>
      <c r="T78" s="9"/>
      <c r="U78" s="9"/>
      <c r="V78" s="9"/>
      <c r="W78" s="9"/>
      <c r="X78" s="9"/>
    </row>
    <row r="79" spans="1:24" ht="15" customHeight="1">
      <c r="A79" s="9"/>
      <c r="B79" s="9"/>
      <c r="C79" s="9"/>
      <c r="D79" s="9"/>
      <c r="E79" s="9"/>
      <c r="F79" s="9"/>
      <c r="G79" s="9"/>
      <c r="H79" s="9"/>
      <c r="I79" s="9"/>
      <c r="J79" s="9"/>
      <c r="K79" s="9"/>
      <c r="L79" s="9"/>
      <c r="M79" s="9"/>
      <c r="N79" s="9"/>
      <c r="O79" s="9"/>
      <c r="P79" s="9"/>
      <c r="Q79" s="9"/>
      <c r="R79" s="9"/>
      <c r="S79" s="9"/>
      <c r="T79" s="9"/>
      <c r="U79" s="9"/>
      <c r="V79" s="9"/>
      <c r="W79" s="9"/>
      <c r="X79" s="9"/>
    </row>
    <row r="80" spans="9:24" ht="15" customHeight="1">
      <c r="I80" s="9"/>
      <c r="J80" s="9"/>
      <c r="K80" s="9"/>
      <c r="L80" s="9"/>
      <c r="M80" s="9"/>
      <c r="N80" s="9"/>
      <c r="O80" s="9"/>
      <c r="P80" s="9"/>
      <c r="Q80" s="9"/>
      <c r="R80" s="9"/>
      <c r="S80" s="9"/>
      <c r="T80" s="9"/>
      <c r="U80" s="9"/>
      <c r="V80" s="9"/>
      <c r="W80" s="9"/>
      <c r="X80" s="9"/>
    </row>
  </sheetData>
  <sheetProtection/>
  <protectedRanges>
    <protectedRange sqref="A6:A8 A12:B13 A15:B16 A18:B19 F23 A33:B53 I59:I70 K59:K70 G59:G70 C25:F30 A59:E70" name="Range1"/>
  </protectedRanges>
  <printOptions/>
  <pageMargins left="0.51" right="0.47" top="0.32" bottom="0.49" header="0.31" footer="0.5"/>
  <pageSetup fitToHeight="2" fitToWidth="1" horizontalDpi="300" verticalDpi="300" orientation="landscape" scale="56" r:id="rId3"/>
  <headerFooter alignWithMargins="0">
    <oddFooter>&amp;CPage &amp;P</oddFooter>
  </headerFooter>
  <legacyDrawing r:id="rId2"/>
</worksheet>
</file>

<file path=xl/worksheets/sheet3.xml><?xml version="1.0" encoding="utf-8"?>
<worksheet xmlns="http://schemas.openxmlformats.org/spreadsheetml/2006/main" xmlns:r="http://schemas.openxmlformats.org/officeDocument/2006/relationships">
  <dimension ref="A1:C85"/>
  <sheetViews>
    <sheetView zoomScale="85" zoomScaleNormal="85" zoomScalePageLayoutView="0" workbookViewId="0" topLeftCell="A1">
      <selection activeCell="A1" sqref="A1"/>
    </sheetView>
  </sheetViews>
  <sheetFormatPr defaultColWidth="9.140625" defaultRowHeight="12.75"/>
  <cols>
    <col min="1" max="1" width="37.8515625" style="0" customWidth="1"/>
    <col min="2" max="3" width="14.00390625" style="0" customWidth="1"/>
  </cols>
  <sheetData>
    <row r="1" ht="18">
      <c r="A1" s="28" t="str">
        <f>'User Guide'!A2</f>
        <v>On-Farm Processing Recipe Based Costing Tool</v>
      </c>
    </row>
    <row r="2" ht="15.75">
      <c r="A2" s="8" t="s">
        <v>211</v>
      </c>
    </row>
    <row r="5" ht="13.5" thickBot="1"/>
    <row r="6" spans="1:3" ht="18.75" thickBot="1">
      <c r="A6" s="21" t="s">
        <v>13</v>
      </c>
      <c r="B6" s="9"/>
      <c r="C6" s="9"/>
    </row>
    <row r="7" spans="1:3" ht="16.5" thickBot="1">
      <c r="A7" s="41" t="s">
        <v>12</v>
      </c>
      <c r="B7" s="248" t="s">
        <v>103</v>
      </c>
      <c r="C7" s="249" t="s">
        <v>104</v>
      </c>
    </row>
    <row r="8" spans="1:3" ht="16.5" thickBot="1">
      <c r="A8" s="121" t="s">
        <v>150</v>
      </c>
      <c r="B8" s="122"/>
      <c r="C8" s="123"/>
    </row>
    <row r="9" spans="1:3" ht="15">
      <c r="A9" s="31" t="s">
        <v>168</v>
      </c>
      <c r="B9" s="250" t="s">
        <v>103</v>
      </c>
      <c r="C9" s="251">
        <v>1</v>
      </c>
    </row>
    <row r="10" spans="1:3" ht="15">
      <c r="A10" s="31" t="s">
        <v>169</v>
      </c>
      <c r="B10" s="250" t="s">
        <v>103</v>
      </c>
      <c r="C10" s="251">
        <v>2</v>
      </c>
    </row>
    <row r="11" spans="1:3" ht="15">
      <c r="A11" s="31" t="s">
        <v>170</v>
      </c>
      <c r="B11" s="250" t="s">
        <v>103</v>
      </c>
      <c r="C11" s="251">
        <v>3</v>
      </c>
    </row>
    <row r="12" spans="1:3" ht="15">
      <c r="A12" s="31" t="s">
        <v>171</v>
      </c>
      <c r="B12" s="250" t="s">
        <v>103</v>
      </c>
      <c r="C12" s="251">
        <v>4</v>
      </c>
    </row>
    <row r="13" spans="1:3" ht="15">
      <c r="A13" s="31" t="s">
        <v>172</v>
      </c>
      <c r="B13" s="250" t="s">
        <v>103</v>
      </c>
      <c r="C13" s="251">
        <v>5</v>
      </c>
    </row>
    <row r="14" spans="1:3" ht="15">
      <c r="A14" s="31" t="s">
        <v>173</v>
      </c>
      <c r="B14" s="250" t="s">
        <v>103</v>
      </c>
      <c r="C14" s="251">
        <v>6</v>
      </c>
    </row>
    <row r="15" spans="1:3" ht="15">
      <c r="A15" s="31" t="s">
        <v>174</v>
      </c>
      <c r="B15" s="250" t="s">
        <v>103</v>
      </c>
      <c r="C15" s="251">
        <v>7</v>
      </c>
    </row>
    <row r="16" spans="1:3" ht="15">
      <c r="A16" s="31" t="s">
        <v>111</v>
      </c>
      <c r="B16" s="250" t="s">
        <v>103</v>
      </c>
      <c r="C16" s="251">
        <v>8</v>
      </c>
    </row>
    <row r="17" spans="1:3" ht="15">
      <c r="A17" s="31" t="s">
        <v>112</v>
      </c>
      <c r="B17" s="250" t="s">
        <v>103</v>
      </c>
      <c r="C17" s="251">
        <v>9</v>
      </c>
    </row>
    <row r="18" spans="1:3" ht="15">
      <c r="A18" s="31" t="s">
        <v>113</v>
      </c>
      <c r="B18" s="250" t="s">
        <v>103</v>
      </c>
      <c r="C18" s="251">
        <v>10</v>
      </c>
    </row>
    <row r="19" spans="1:3" ht="15">
      <c r="A19" s="31" t="s">
        <v>175</v>
      </c>
      <c r="B19" s="250" t="s">
        <v>103</v>
      </c>
      <c r="C19" s="251">
        <v>11</v>
      </c>
    </row>
    <row r="20" spans="1:3" ht="15">
      <c r="A20" s="31" t="s">
        <v>176</v>
      </c>
      <c r="B20" s="250" t="s">
        <v>103</v>
      </c>
      <c r="C20" s="251">
        <v>12</v>
      </c>
    </row>
    <row r="21" spans="1:3" ht="15">
      <c r="A21" s="31" t="s">
        <v>177</v>
      </c>
      <c r="B21" s="250" t="s">
        <v>103</v>
      </c>
      <c r="C21" s="251">
        <v>13</v>
      </c>
    </row>
    <row r="22" spans="1:3" ht="15">
      <c r="A22" s="31" t="s">
        <v>178</v>
      </c>
      <c r="B22" s="250" t="s">
        <v>103</v>
      </c>
      <c r="C22" s="251">
        <v>14</v>
      </c>
    </row>
    <row r="23" spans="1:3" ht="15">
      <c r="A23" s="31" t="s">
        <v>179</v>
      </c>
      <c r="B23" s="250" t="s">
        <v>103</v>
      </c>
      <c r="C23" s="251">
        <v>15</v>
      </c>
    </row>
    <row r="24" spans="1:3" ht="15">
      <c r="A24" s="31" t="s">
        <v>180</v>
      </c>
      <c r="B24" s="250" t="s">
        <v>103</v>
      </c>
      <c r="C24" s="251">
        <v>16</v>
      </c>
    </row>
    <row r="25" spans="1:3" ht="15">
      <c r="A25" s="31" t="s">
        <v>181</v>
      </c>
      <c r="B25" s="250" t="s">
        <v>103</v>
      </c>
      <c r="C25" s="251">
        <v>17</v>
      </c>
    </row>
    <row r="26" spans="1:3" ht="15">
      <c r="A26" s="31" t="s">
        <v>182</v>
      </c>
      <c r="B26" s="250" t="s">
        <v>103</v>
      </c>
      <c r="C26" s="251">
        <v>18</v>
      </c>
    </row>
    <row r="27" spans="1:3" ht="15">
      <c r="A27" s="31" t="s">
        <v>183</v>
      </c>
      <c r="B27" s="250" t="s">
        <v>103</v>
      </c>
      <c r="C27" s="251">
        <v>19</v>
      </c>
    </row>
    <row r="28" spans="1:3" ht="15">
      <c r="A28" s="31" t="s">
        <v>184</v>
      </c>
      <c r="B28" s="250" t="s">
        <v>103</v>
      </c>
      <c r="C28" s="251">
        <v>20</v>
      </c>
    </row>
    <row r="29" spans="1:3" ht="15">
      <c r="A29" s="31" t="s">
        <v>185</v>
      </c>
      <c r="B29" s="250" t="s">
        <v>103</v>
      </c>
      <c r="C29" s="251">
        <v>21</v>
      </c>
    </row>
    <row r="30" spans="1:3" ht="15">
      <c r="A30" s="31" t="s">
        <v>186</v>
      </c>
      <c r="B30" s="250" t="s">
        <v>103</v>
      </c>
      <c r="C30" s="251">
        <v>22</v>
      </c>
    </row>
    <row r="31" spans="1:3" ht="15">
      <c r="A31" s="31" t="s">
        <v>187</v>
      </c>
      <c r="B31" s="250" t="s">
        <v>103</v>
      </c>
      <c r="C31" s="251">
        <v>23</v>
      </c>
    </row>
    <row r="32" spans="1:3" ht="15">
      <c r="A32" s="31" t="s">
        <v>188</v>
      </c>
      <c r="B32" s="250" t="s">
        <v>103</v>
      </c>
      <c r="C32" s="251">
        <v>24</v>
      </c>
    </row>
    <row r="33" spans="1:3" ht="15">
      <c r="A33" s="31" t="s">
        <v>189</v>
      </c>
      <c r="B33" s="250" t="s">
        <v>103</v>
      </c>
      <c r="C33" s="251">
        <v>25</v>
      </c>
    </row>
    <row r="34" spans="1:3" ht="15">
      <c r="A34" s="31" t="s">
        <v>190</v>
      </c>
      <c r="B34" s="250" t="s">
        <v>103</v>
      </c>
      <c r="C34" s="251">
        <v>26</v>
      </c>
    </row>
    <row r="35" spans="1:3" ht="15">
      <c r="A35" s="31" t="s">
        <v>191</v>
      </c>
      <c r="B35" s="250" t="s">
        <v>103</v>
      </c>
      <c r="C35" s="251">
        <v>27</v>
      </c>
    </row>
    <row r="36" spans="1:3" ht="15">
      <c r="A36" s="31" t="s">
        <v>192</v>
      </c>
      <c r="B36" s="250" t="s">
        <v>103</v>
      </c>
      <c r="C36" s="251">
        <v>28</v>
      </c>
    </row>
    <row r="37" spans="1:3" ht="15">
      <c r="A37" s="31" t="s">
        <v>193</v>
      </c>
      <c r="B37" s="250" t="s">
        <v>103</v>
      </c>
      <c r="C37" s="251">
        <v>29</v>
      </c>
    </row>
    <row r="38" spans="1:3" ht="15.75" thickBot="1">
      <c r="A38" s="31" t="s">
        <v>194</v>
      </c>
      <c r="B38" s="250" t="s">
        <v>103</v>
      </c>
      <c r="C38" s="251">
        <v>30</v>
      </c>
    </row>
    <row r="39" spans="1:3" ht="16.5" thickBot="1">
      <c r="A39" s="124" t="s">
        <v>151</v>
      </c>
      <c r="B39" s="125"/>
      <c r="C39" s="126"/>
    </row>
    <row r="40" spans="1:3" ht="15">
      <c r="A40" s="252" t="s">
        <v>152</v>
      </c>
      <c r="B40" s="250" t="s">
        <v>103</v>
      </c>
      <c r="C40" s="253">
        <v>1</v>
      </c>
    </row>
    <row r="41" spans="1:3" ht="15">
      <c r="A41" s="31" t="s">
        <v>153</v>
      </c>
      <c r="B41" s="250" t="s">
        <v>103</v>
      </c>
      <c r="C41" s="251">
        <v>2</v>
      </c>
    </row>
    <row r="42" spans="1:3" ht="15">
      <c r="A42" s="31" t="s">
        <v>154</v>
      </c>
      <c r="B42" s="250" t="s">
        <v>103</v>
      </c>
      <c r="C42" s="251">
        <v>3</v>
      </c>
    </row>
    <row r="43" spans="1:3" ht="15">
      <c r="A43" s="31" t="s">
        <v>155</v>
      </c>
      <c r="B43" s="250" t="s">
        <v>103</v>
      </c>
      <c r="C43" s="251">
        <v>4</v>
      </c>
    </row>
    <row r="44" spans="1:3" ht="15">
      <c r="A44" s="31" t="s">
        <v>156</v>
      </c>
      <c r="B44" s="250" t="s">
        <v>103</v>
      </c>
      <c r="C44" s="251">
        <v>5</v>
      </c>
    </row>
    <row r="45" spans="1:3" ht="15">
      <c r="A45" s="31" t="s">
        <v>157</v>
      </c>
      <c r="B45" s="250" t="s">
        <v>103</v>
      </c>
      <c r="C45" s="251">
        <v>6</v>
      </c>
    </row>
    <row r="46" spans="1:3" ht="15">
      <c r="A46" s="31" t="s">
        <v>158</v>
      </c>
      <c r="B46" s="250" t="s">
        <v>103</v>
      </c>
      <c r="C46" s="251">
        <v>7</v>
      </c>
    </row>
    <row r="47" spans="1:3" ht="15">
      <c r="A47" s="31" t="s">
        <v>159</v>
      </c>
      <c r="B47" s="250" t="s">
        <v>103</v>
      </c>
      <c r="C47" s="251">
        <v>8</v>
      </c>
    </row>
    <row r="48" spans="1:3" ht="15">
      <c r="A48" s="31" t="s">
        <v>160</v>
      </c>
      <c r="B48" s="250" t="s">
        <v>103</v>
      </c>
      <c r="C48" s="251">
        <v>9</v>
      </c>
    </row>
    <row r="49" spans="1:3" ht="15">
      <c r="A49" s="31" t="s">
        <v>161</v>
      </c>
      <c r="B49" s="250" t="s">
        <v>103</v>
      </c>
      <c r="C49" s="251">
        <v>10</v>
      </c>
    </row>
    <row r="50" spans="1:3" ht="15">
      <c r="A50" s="31" t="s">
        <v>162</v>
      </c>
      <c r="B50" s="250" t="s">
        <v>103</v>
      </c>
      <c r="C50" s="251">
        <v>11</v>
      </c>
    </row>
    <row r="51" spans="1:3" ht="15">
      <c r="A51" s="31" t="s">
        <v>163</v>
      </c>
      <c r="B51" s="250" t="s">
        <v>103</v>
      </c>
      <c r="C51" s="251">
        <v>12</v>
      </c>
    </row>
    <row r="52" spans="1:3" ht="15">
      <c r="A52" s="31" t="s">
        <v>164</v>
      </c>
      <c r="B52" s="250" t="s">
        <v>103</v>
      </c>
      <c r="C52" s="251">
        <v>13</v>
      </c>
    </row>
    <row r="53" spans="1:3" ht="15">
      <c r="A53" s="31" t="s">
        <v>165</v>
      </c>
      <c r="B53" s="250" t="s">
        <v>103</v>
      </c>
      <c r="C53" s="251">
        <v>14</v>
      </c>
    </row>
    <row r="54" spans="1:3" ht="15">
      <c r="A54" s="31" t="s">
        <v>166</v>
      </c>
      <c r="B54" s="250" t="s">
        <v>103</v>
      </c>
      <c r="C54" s="251">
        <v>15</v>
      </c>
    </row>
    <row r="55" spans="1:3" ht="15">
      <c r="A55" s="31" t="s">
        <v>195</v>
      </c>
      <c r="B55" s="250" t="s">
        <v>103</v>
      </c>
      <c r="C55" s="251">
        <v>16</v>
      </c>
    </row>
    <row r="56" spans="1:3" ht="15">
      <c r="A56" s="31" t="s">
        <v>196</v>
      </c>
      <c r="B56" s="250" t="s">
        <v>103</v>
      </c>
      <c r="C56" s="251">
        <v>17</v>
      </c>
    </row>
    <row r="57" spans="1:3" ht="15">
      <c r="A57" s="31" t="s">
        <v>197</v>
      </c>
      <c r="B57" s="250" t="s">
        <v>103</v>
      </c>
      <c r="C57" s="251">
        <v>18</v>
      </c>
    </row>
    <row r="58" spans="1:3" ht="15">
      <c r="A58" s="31" t="s">
        <v>198</v>
      </c>
      <c r="B58" s="250" t="s">
        <v>103</v>
      </c>
      <c r="C58" s="251">
        <v>19</v>
      </c>
    </row>
    <row r="59" spans="1:3" ht="15">
      <c r="A59" s="31" t="s">
        <v>199</v>
      </c>
      <c r="B59" s="250" t="s">
        <v>103</v>
      </c>
      <c r="C59" s="251">
        <v>20</v>
      </c>
    </row>
    <row r="60" spans="1:3" ht="15">
      <c r="A60" s="31" t="s">
        <v>200</v>
      </c>
      <c r="B60" s="250" t="s">
        <v>103</v>
      </c>
      <c r="C60" s="251">
        <v>21</v>
      </c>
    </row>
    <row r="61" spans="1:3" ht="15">
      <c r="A61" s="31" t="s">
        <v>201</v>
      </c>
      <c r="B61" s="250" t="s">
        <v>103</v>
      </c>
      <c r="C61" s="251">
        <v>22</v>
      </c>
    </row>
    <row r="62" spans="1:3" ht="15">
      <c r="A62" s="31" t="s">
        <v>202</v>
      </c>
      <c r="B62" s="250" t="s">
        <v>103</v>
      </c>
      <c r="C62" s="251">
        <v>23</v>
      </c>
    </row>
    <row r="63" spans="1:3" ht="15">
      <c r="A63" s="31" t="s">
        <v>203</v>
      </c>
      <c r="B63" s="250" t="s">
        <v>103</v>
      </c>
      <c r="C63" s="251">
        <v>24</v>
      </c>
    </row>
    <row r="64" spans="1:3" ht="15">
      <c r="A64" s="31" t="s">
        <v>204</v>
      </c>
      <c r="B64" s="250" t="s">
        <v>103</v>
      </c>
      <c r="C64" s="251">
        <v>25</v>
      </c>
    </row>
    <row r="65" spans="1:3" ht="15">
      <c r="A65" s="31" t="s">
        <v>205</v>
      </c>
      <c r="B65" s="250" t="s">
        <v>103</v>
      </c>
      <c r="C65" s="251">
        <v>26</v>
      </c>
    </row>
    <row r="66" spans="1:3" ht="15">
      <c r="A66" s="31" t="s">
        <v>206</v>
      </c>
      <c r="B66" s="250" t="s">
        <v>103</v>
      </c>
      <c r="C66" s="251">
        <v>27</v>
      </c>
    </row>
    <row r="67" spans="1:3" ht="15">
      <c r="A67" s="31" t="s">
        <v>207</v>
      </c>
      <c r="B67" s="250" t="s">
        <v>103</v>
      </c>
      <c r="C67" s="251">
        <v>28</v>
      </c>
    </row>
    <row r="68" spans="1:3" ht="15">
      <c r="A68" s="31" t="s">
        <v>208</v>
      </c>
      <c r="B68" s="250" t="s">
        <v>103</v>
      </c>
      <c r="C68" s="251">
        <v>29</v>
      </c>
    </row>
    <row r="69" spans="1:3" ht="15">
      <c r="A69" s="31" t="s">
        <v>209</v>
      </c>
      <c r="B69" s="250" t="s">
        <v>103</v>
      </c>
      <c r="C69" s="251">
        <v>30</v>
      </c>
    </row>
    <row r="70" spans="1:3" ht="15">
      <c r="A70" s="31" t="s">
        <v>212</v>
      </c>
      <c r="B70" s="250" t="s">
        <v>103</v>
      </c>
      <c r="C70" s="251">
        <v>30</v>
      </c>
    </row>
    <row r="71" spans="1:3" ht="15">
      <c r="A71" s="31" t="s">
        <v>213</v>
      </c>
      <c r="B71" s="250" t="s">
        <v>103</v>
      </c>
      <c r="C71" s="251">
        <v>30</v>
      </c>
    </row>
    <row r="72" spans="1:3" ht="15">
      <c r="A72" s="31" t="s">
        <v>214</v>
      </c>
      <c r="B72" s="250" t="s">
        <v>103</v>
      </c>
      <c r="C72" s="251">
        <v>30</v>
      </c>
    </row>
    <row r="73" spans="1:3" ht="15">
      <c r="A73" s="31" t="s">
        <v>215</v>
      </c>
      <c r="B73" s="250" t="s">
        <v>103</v>
      </c>
      <c r="C73" s="251">
        <v>30</v>
      </c>
    </row>
    <row r="74" spans="1:3" ht="15">
      <c r="A74" s="31" t="s">
        <v>216</v>
      </c>
      <c r="B74" s="250" t="s">
        <v>103</v>
      </c>
      <c r="C74" s="251">
        <v>30</v>
      </c>
    </row>
    <row r="75" spans="1:3" ht="15">
      <c r="A75" s="31" t="s">
        <v>217</v>
      </c>
      <c r="B75" s="250" t="s">
        <v>103</v>
      </c>
      <c r="C75" s="251">
        <v>30</v>
      </c>
    </row>
    <row r="76" spans="1:3" ht="15">
      <c r="A76" s="31" t="s">
        <v>218</v>
      </c>
      <c r="B76" s="250" t="s">
        <v>103</v>
      </c>
      <c r="C76" s="251">
        <v>30</v>
      </c>
    </row>
    <row r="77" spans="1:3" ht="15">
      <c r="A77" s="31" t="s">
        <v>219</v>
      </c>
      <c r="B77" s="250" t="s">
        <v>103</v>
      </c>
      <c r="C77" s="251">
        <v>30</v>
      </c>
    </row>
    <row r="78" spans="1:3" ht="15">
      <c r="A78" s="31" t="s">
        <v>220</v>
      </c>
      <c r="B78" s="250" t="s">
        <v>103</v>
      </c>
      <c r="C78" s="251">
        <v>30</v>
      </c>
    </row>
    <row r="79" spans="1:3" ht="15">
      <c r="A79" s="31" t="s">
        <v>221</v>
      </c>
      <c r="B79" s="250" t="s">
        <v>103</v>
      </c>
      <c r="C79" s="251">
        <v>30</v>
      </c>
    </row>
    <row r="80" spans="1:3" ht="15">
      <c r="A80" s="31" t="s">
        <v>222</v>
      </c>
      <c r="B80" s="250" t="s">
        <v>103</v>
      </c>
      <c r="C80" s="251">
        <v>30</v>
      </c>
    </row>
    <row r="81" spans="1:3" ht="15">
      <c r="A81" s="31" t="s">
        <v>223</v>
      </c>
      <c r="B81" s="250" t="s">
        <v>103</v>
      </c>
      <c r="C81" s="251">
        <v>30</v>
      </c>
    </row>
    <row r="82" spans="1:3" ht="15">
      <c r="A82" s="31" t="s">
        <v>224</v>
      </c>
      <c r="B82" s="250" t="s">
        <v>103</v>
      </c>
      <c r="C82" s="251">
        <v>30</v>
      </c>
    </row>
    <row r="83" spans="1:3" ht="15">
      <c r="A83" s="31" t="s">
        <v>225</v>
      </c>
      <c r="B83" s="250" t="s">
        <v>103</v>
      </c>
      <c r="C83" s="251">
        <v>30</v>
      </c>
    </row>
    <row r="84" spans="1:3" ht="15">
      <c r="A84" s="31" t="s">
        <v>226</v>
      </c>
      <c r="B84" s="250" t="s">
        <v>103</v>
      </c>
      <c r="C84" s="251">
        <v>30</v>
      </c>
    </row>
    <row r="85" spans="1:3" ht="15.75" thickBot="1">
      <c r="A85" s="254"/>
      <c r="B85" s="255"/>
      <c r="C85" s="256"/>
    </row>
  </sheetData>
  <sheetProtection/>
  <protectedRanges>
    <protectedRange sqref="A9:C85" name="Range1_1"/>
  </protectedRange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F54"/>
  <sheetViews>
    <sheetView zoomScale="80" zoomScaleNormal="80" zoomScaleSheetLayoutView="55" zoomScalePageLayoutView="0" workbookViewId="0" topLeftCell="A4">
      <pane ySplit="6" topLeftCell="A10" activePane="bottomLeft" state="frozen"/>
      <selection pane="topLeft" activeCell="A4" sqref="A4"/>
      <selection pane="bottomLeft" activeCell="A4" sqref="A4"/>
    </sheetView>
  </sheetViews>
  <sheetFormatPr defaultColWidth="8.7109375" defaultRowHeight="12.75" outlineLevelRow="1"/>
  <cols>
    <col min="1" max="1" width="27.8515625" style="1" customWidth="1"/>
    <col min="2" max="16" width="12.7109375" style="1" customWidth="1"/>
    <col min="17" max="17" width="3.28125" style="1" customWidth="1"/>
    <col min="18" max="32" width="12.7109375" style="1" customWidth="1"/>
    <col min="33" max="16384" width="8.7109375" style="1" customWidth="1"/>
  </cols>
  <sheetData>
    <row r="1" spans="1:24" ht="20.25">
      <c r="A1" s="7"/>
      <c r="B1" s="111">
        <f ca="1">TODAY()</f>
        <v>42341</v>
      </c>
      <c r="C1" s="112"/>
      <c r="D1" s="10"/>
      <c r="E1" s="10"/>
      <c r="F1" s="10"/>
      <c r="G1" s="10"/>
      <c r="H1" s="10"/>
      <c r="I1" s="10"/>
      <c r="J1" s="10"/>
      <c r="L1" s="10"/>
      <c r="M1" s="10"/>
      <c r="N1" s="10"/>
      <c r="O1" s="10"/>
      <c r="P1" s="10"/>
      <c r="Q1" s="10"/>
      <c r="R1" s="10"/>
      <c r="S1" s="10"/>
      <c r="T1" s="10"/>
      <c r="U1" s="10"/>
      <c r="V1" s="10"/>
      <c r="W1" s="10"/>
      <c r="X1" s="10"/>
    </row>
    <row r="2" spans="1:24" ht="15.75">
      <c r="A2" s="8"/>
      <c r="B2" s="10"/>
      <c r="C2" s="10"/>
      <c r="D2" s="10"/>
      <c r="E2" s="10"/>
      <c r="F2" s="10"/>
      <c r="G2" s="10"/>
      <c r="H2" s="10"/>
      <c r="I2" s="10"/>
      <c r="J2" s="10"/>
      <c r="K2" s="10"/>
      <c r="L2" s="10"/>
      <c r="M2" s="10"/>
      <c r="N2" s="10"/>
      <c r="O2" s="10"/>
      <c r="P2" s="10"/>
      <c r="Q2" s="10"/>
      <c r="R2" s="10"/>
      <c r="S2" s="10"/>
      <c r="T2" s="10"/>
      <c r="U2" s="10"/>
      <c r="V2" s="10"/>
      <c r="W2" s="10"/>
      <c r="X2" s="10"/>
    </row>
    <row r="3" spans="1:24" ht="12.75">
      <c r="A3" s="10"/>
      <c r="B3" s="10"/>
      <c r="C3" s="10"/>
      <c r="D3" s="10"/>
      <c r="E3" s="10"/>
      <c r="F3" s="10"/>
      <c r="G3" s="10"/>
      <c r="H3" s="10"/>
      <c r="I3" s="10"/>
      <c r="J3" s="10"/>
      <c r="K3" s="10"/>
      <c r="L3" s="10"/>
      <c r="M3" s="10"/>
      <c r="N3" s="10"/>
      <c r="O3" s="10"/>
      <c r="P3" s="10"/>
      <c r="Q3" s="10"/>
      <c r="R3" s="10"/>
      <c r="S3" s="10"/>
      <c r="T3" s="10"/>
      <c r="U3" s="10"/>
      <c r="V3" s="10"/>
      <c r="W3" s="10"/>
      <c r="X3" s="10"/>
    </row>
    <row r="4" spans="1:24" ht="18">
      <c r="A4" s="28" t="str">
        <f>'User Guide'!A2</f>
        <v>On-Farm Processing Recipe Based Costing Tool</v>
      </c>
      <c r="B4" s="14"/>
      <c r="C4" s="14"/>
      <c r="D4" s="14"/>
      <c r="E4" s="14"/>
      <c r="F4" s="10"/>
      <c r="G4" s="10"/>
      <c r="H4" s="10"/>
      <c r="I4" s="14"/>
      <c r="J4" s="10"/>
      <c r="K4" s="10"/>
      <c r="L4" s="10"/>
      <c r="M4" s="10"/>
      <c r="N4" s="10"/>
      <c r="O4" s="10"/>
      <c r="P4" s="10"/>
      <c r="Q4" s="10"/>
      <c r="R4" s="10"/>
      <c r="S4" s="10"/>
      <c r="T4" s="10"/>
      <c r="U4" s="10"/>
      <c r="V4" s="10"/>
      <c r="W4" s="10"/>
      <c r="X4" s="10"/>
    </row>
    <row r="5" spans="1:24" ht="18">
      <c r="A5" s="28" t="s">
        <v>231</v>
      </c>
      <c r="B5" s="14"/>
      <c r="C5" s="14"/>
      <c r="D5" s="14"/>
      <c r="E5" s="14"/>
      <c r="F5" s="10"/>
      <c r="G5" s="10"/>
      <c r="H5" s="10"/>
      <c r="I5" s="14"/>
      <c r="J5" s="10"/>
      <c r="K5" s="10"/>
      <c r="L5" s="10"/>
      <c r="M5" s="10"/>
      <c r="N5" s="10"/>
      <c r="O5" s="10"/>
      <c r="P5" s="10"/>
      <c r="Q5" s="10"/>
      <c r="R5" s="10"/>
      <c r="S5" s="10"/>
      <c r="T5" s="10"/>
      <c r="U5" s="10"/>
      <c r="V5" s="10"/>
      <c r="W5" s="10"/>
      <c r="X5" s="10"/>
    </row>
    <row r="6" spans="1:24" ht="18.75" thickBot="1">
      <c r="A6" s="28"/>
      <c r="B6" s="14"/>
      <c r="C6" s="14"/>
      <c r="D6" s="14"/>
      <c r="E6" s="14"/>
      <c r="F6" s="10"/>
      <c r="G6" s="10"/>
      <c r="H6" s="10"/>
      <c r="I6" s="14"/>
      <c r="J6" s="10"/>
      <c r="K6" s="10"/>
      <c r="L6" s="10"/>
      <c r="M6" s="10"/>
      <c r="N6" s="10"/>
      <c r="O6" s="10"/>
      <c r="P6" s="10"/>
      <c r="Q6" s="10"/>
      <c r="R6" s="10"/>
      <c r="S6" s="10"/>
      <c r="T6" s="10"/>
      <c r="U6" s="10"/>
      <c r="V6" s="10"/>
      <c r="W6" s="10"/>
      <c r="X6" s="10"/>
    </row>
    <row r="7" spans="1:32" ht="18.75" thickBot="1">
      <c r="A7" s="23" t="str">
        <f>'Costs Input'!A6</f>
        <v>Test recipe</v>
      </c>
      <c r="B7" s="133" t="s">
        <v>150</v>
      </c>
      <c r="C7" s="131"/>
      <c r="D7" s="131"/>
      <c r="E7" s="131"/>
      <c r="F7" s="131"/>
      <c r="G7" s="131"/>
      <c r="H7" s="131"/>
      <c r="I7" s="131"/>
      <c r="J7" s="131"/>
      <c r="K7" s="131"/>
      <c r="L7" s="131"/>
      <c r="M7" s="131"/>
      <c r="N7" s="131"/>
      <c r="O7" s="131"/>
      <c r="P7" s="132"/>
      <c r="Q7" s="43"/>
      <c r="R7" s="315" t="s">
        <v>151</v>
      </c>
      <c r="S7" s="134"/>
      <c r="T7" s="134"/>
      <c r="U7" s="134"/>
      <c r="V7" s="134"/>
      <c r="W7" s="134"/>
      <c r="X7" s="134"/>
      <c r="Y7" s="134"/>
      <c r="Z7" s="134"/>
      <c r="AA7" s="134"/>
      <c r="AB7" s="134"/>
      <c r="AC7" s="134"/>
      <c r="AD7" s="134"/>
      <c r="AE7" s="134"/>
      <c r="AF7" s="135"/>
    </row>
    <row r="8" spans="1:32" s="90" customFormat="1" ht="35.25" customHeight="1" thickBot="1">
      <c r="A8" s="257" t="s">
        <v>12</v>
      </c>
      <c r="B8" s="258" t="s">
        <v>168</v>
      </c>
      <c r="C8" s="258" t="s">
        <v>169</v>
      </c>
      <c r="D8" s="258" t="s">
        <v>170</v>
      </c>
      <c r="E8" s="258" t="s">
        <v>171</v>
      </c>
      <c r="F8" s="258" t="s">
        <v>172</v>
      </c>
      <c r="G8" s="258" t="s">
        <v>173</v>
      </c>
      <c r="H8" s="258" t="s">
        <v>174</v>
      </c>
      <c r="I8" s="258" t="s">
        <v>111</v>
      </c>
      <c r="J8" s="258" t="s">
        <v>112</v>
      </c>
      <c r="K8" s="258" t="s">
        <v>113</v>
      </c>
      <c r="L8" s="258" t="s">
        <v>175</v>
      </c>
      <c r="M8" s="258" t="s">
        <v>176</v>
      </c>
      <c r="N8" s="258" t="s">
        <v>177</v>
      </c>
      <c r="O8" s="258" t="s">
        <v>178</v>
      </c>
      <c r="P8" s="258" t="s">
        <v>179</v>
      </c>
      <c r="Q8" s="259"/>
      <c r="R8" s="258" t="s">
        <v>152</v>
      </c>
      <c r="S8" s="258" t="s">
        <v>153</v>
      </c>
      <c r="T8" s="258" t="s">
        <v>154</v>
      </c>
      <c r="U8" s="258" t="s">
        <v>155</v>
      </c>
      <c r="V8" s="258" t="s">
        <v>156</v>
      </c>
      <c r="W8" s="258" t="s">
        <v>157</v>
      </c>
      <c r="X8" s="258" t="s">
        <v>158</v>
      </c>
      <c r="Y8" s="258" t="s">
        <v>159</v>
      </c>
      <c r="Z8" s="258" t="s">
        <v>160</v>
      </c>
      <c r="AA8" s="258" t="s">
        <v>161</v>
      </c>
      <c r="AB8" s="258" t="s">
        <v>162</v>
      </c>
      <c r="AC8" s="258" t="s">
        <v>163</v>
      </c>
      <c r="AD8" s="258" t="s">
        <v>164</v>
      </c>
      <c r="AE8" s="258" t="s">
        <v>165</v>
      </c>
      <c r="AF8" s="258" t="s">
        <v>166</v>
      </c>
    </row>
    <row r="9" spans="1:32" ht="16.5" thickBot="1">
      <c r="A9" s="260" t="s">
        <v>50</v>
      </c>
      <c r="B9" s="261">
        <f>VLOOKUP('Recipe 1'!B8,Ingredients!$A:$XFD,2,FALSE)</f>
        <v>1</v>
      </c>
      <c r="C9" s="261">
        <f>VLOOKUP('Recipe 1'!C8,Ingredients!$A:$XFD,2,FALSE)</f>
        <v>2</v>
      </c>
      <c r="D9" s="261">
        <f>VLOOKUP('Recipe 1'!D8,Ingredients!$A:$XFD,2,FALSE)</f>
        <v>3</v>
      </c>
      <c r="E9" s="261">
        <f>VLOOKUP('Recipe 1'!E8,Ingredients!$A:$XFD,2,FALSE)</f>
        <v>4</v>
      </c>
      <c r="F9" s="261">
        <f>VLOOKUP('Recipe 1'!F8,Ingredients!$A:$XFD,2,FALSE)</f>
        <v>5</v>
      </c>
      <c r="G9" s="261">
        <f>VLOOKUP('Recipe 1'!G8,Ingredients!$A:$XFD,2,FALSE)</f>
        <v>6</v>
      </c>
      <c r="H9" s="261">
        <f>VLOOKUP('Recipe 1'!H8,Ingredients!$A:$XFD,2,FALSE)</f>
        <v>7</v>
      </c>
      <c r="I9" s="261">
        <f>VLOOKUP('Recipe 1'!I8,Ingredients!$A:$XFD,2,FALSE)</f>
        <v>8</v>
      </c>
      <c r="J9" s="261">
        <f>VLOOKUP('Recipe 1'!J8,Ingredients!$A:$XFD,2,FALSE)</f>
        <v>9</v>
      </c>
      <c r="K9" s="261">
        <f>VLOOKUP('Recipe 1'!K8,Ingredients!$A:$XFD,2,FALSE)</f>
        <v>10</v>
      </c>
      <c r="L9" s="261">
        <f>VLOOKUP('Recipe 1'!L8,Ingredients!$A:$XFD,2,FALSE)</f>
        <v>11</v>
      </c>
      <c r="M9" s="261">
        <f>VLOOKUP('Recipe 1'!M8,Ingredients!$A:$XFD,2,FALSE)</f>
        <v>12</v>
      </c>
      <c r="N9" s="261">
        <f>VLOOKUP('Recipe 1'!N8,Ingredients!$A:$XFD,2,FALSE)</f>
        <v>13</v>
      </c>
      <c r="O9" s="261">
        <f>VLOOKUP('Recipe 1'!O8,Ingredients!$A:$XFD,2,FALSE)</f>
        <v>14</v>
      </c>
      <c r="P9" s="261">
        <f>VLOOKUP('Recipe 1'!P8,Ingredients!$A:$XFD,2,FALSE)</f>
        <v>15</v>
      </c>
      <c r="Q9" s="262"/>
      <c r="R9" s="263">
        <f>VLOOKUP('Recipe 1'!R8,Ingredients!$A:$XFD,2,FALSE)</f>
        <v>1</v>
      </c>
      <c r="S9" s="261">
        <f>VLOOKUP('Recipe 1'!S8,Ingredients!$A:$XFD,2,FALSE)</f>
        <v>2</v>
      </c>
      <c r="T9" s="261">
        <f>VLOOKUP('Recipe 1'!T8,Ingredients!$A:$XFD,2,FALSE)</f>
        <v>3</v>
      </c>
      <c r="U9" s="261">
        <f>VLOOKUP('Recipe 1'!U8,Ingredients!$A:$XFD,2,FALSE)</f>
        <v>4</v>
      </c>
      <c r="V9" s="261">
        <f>VLOOKUP('Recipe 1'!V8,Ingredients!$A:$XFD,2,FALSE)</f>
        <v>5</v>
      </c>
      <c r="W9" s="261">
        <f>VLOOKUP('Recipe 1'!W8,Ingredients!$A:$XFD,2,FALSE)</f>
        <v>6</v>
      </c>
      <c r="X9" s="261">
        <f>VLOOKUP('Recipe 1'!X8,Ingredients!$A:$XFD,2,FALSE)</f>
        <v>7</v>
      </c>
      <c r="Y9" s="261">
        <f>VLOOKUP('Recipe 1'!Y8,Ingredients!$A:$XFD,2,FALSE)</f>
        <v>8</v>
      </c>
      <c r="Z9" s="261">
        <f>VLOOKUP('Recipe 1'!Z8,Ingredients!$A:$XFD,2,FALSE)</f>
        <v>9</v>
      </c>
      <c r="AA9" s="261">
        <f>VLOOKUP('Recipe 1'!AA8,Ingredients!$A:$XFD,2,FALSE)</f>
        <v>10</v>
      </c>
      <c r="AB9" s="261">
        <f>VLOOKUP('Recipe 1'!AB8,Ingredients!$A:$XFD,2,FALSE)</f>
        <v>11</v>
      </c>
      <c r="AC9" s="261">
        <f>VLOOKUP('Recipe 1'!AC8,Ingredients!$A:$XFD,2,FALSE)</f>
        <v>12</v>
      </c>
      <c r="AD9" s="261">
        <f>VLOOKUP('Recipe 1'!AD8,Ingredients!$A:$XFD,2,FALSE)</f>
        <v>13</v>
      </c>
      <c r="AE9" s="261">
        <f>VLOOKUP('Recipe 1'!AE8,Ingredients!$A:$XFD,2,FALSE)</f>
        <v>14</v>
      </c>
      <c r="AF9" s="264">
        <f>VLOOKUP('Recipe 1'!AF8,Ingredients!$A:$XFD,2,FALSE)</f>
        <v>15</v>
      </c>
    </row>
    <row r="10" spans="1:32" ht="17.25">
      <c r="A10" s="265"/>
      <c r="B10" s="274" t="s">
        <v>287</v>
      </c>
      <c r="C10" s="266"/>
      <c r="D10" s="266"/>
      <c r="E10" s="266"/>
      <c r="F10" s="267"/>
      <c r="G10" s="267"/>
      <c r="H10" s="267"/>
      <c r="I10" s="267"/>
      <c r="J10" s="267"/>
      <c r="K10" s="268"/>
      <c r="L10" s="268"/>
      <c r="M10" s="268"/>
      <c r="N10" s="269"/>
      <c r="O10" s="268"/>
      <c r="P10" s="268"/>
      <c r="Q10" s="262"/>
      <c r="R10" s="270"/>
      <c r="S10" s="271"/>
      <c r="T10" s="271"/>
      <c r="U10" s="271"/>
      <c r="V10" s="271"/>
      <c r="W10" s="271"/>
      <c r="X10" s="271"/>
      <c r="Y10" s="271"/>
      <c r="Z10" s="271"/>
      <c r="AA10" s="271"/>
      <c r="AB10" s="271"/>
      <c r="AC10" s="271"/>
      <c r="AD10" s="271"/>
      <c r="AE10" s="271"/>
      <c r="AF10" s="272"/>
    </row>
    <row r="11" spans="1:32" ht="15.75">
      <c r="A11" s="273" t="str">
        <f>'Costs Input'!A6</f>
        <v>Test recipe</v>
      </c>
      <c r="B11" s="274" t="s">
        <v>288</v>
      </c>
      <c r="C11" s="275"/>
      <c r="D11" s="276"/>
      <c r="E11" s="167"/>
      <c r="F11" s="172"/>
      <c r="G11" s="172"/>
      <c r="H11" s="172"/>
      <c r="I11" s="172"/>
      <c r="J11" s="172"/>
      <c r="K11" s="271"/>
      <c r="L11" s="277"/>
      <c r="M11" s="271"/>
      <c r="N11" s="278"/>
      <c r="O11" s="271"/>
      <c r="P11" s="271"/>
      <c r="Q11" s="262"/>
      <c r="R11" s="270"/>
      <c r="S11" s="271"/>
      <c r="T11" s="271"/>
      <c r="U11" s="271"/>
      <c r="V11" s="271"/>
      <c r="W11" s="271"/>
      <c r="X11" s="271"/>
      <c r="Y11" s="271"/>
      <c r="Z11" s="271"/>
      <c r="AA11" s="271"/>
      <c r="AB11" s="271"/>
      <c r="AC11" s="271"/>
      <c r="AD11" s="271"/>
      <c r="AE11" s="271"/>
      <c r="AF11" s="272"/>
    </row>
    <row r="12" spans="1:32" ht="15.75" outlineLevel="1">
      <c r="A12" s="273" t="str">
        <f>'Sales Data'!B23</f>
        <v>Product A</v>
      </c>
      <c r="B12" s="279">
        <v>0.5</v>
      </c>
      <c r="C12" s="279">
        <v>0.5</v>
      </c>
      <c r="D12" s="280">
        <v>0.5</v>
      </c>
      <c r="E12" s="280">
        <v>0.5</v>
      </c>
      <c r="F12" s="280">
        <v>0.5</v>
      </c>
      <c r="G12" s="280">
        <v>0.5</v>
      </c>
      <c r="H12" s="280">
        <v>0.5</v>
      </c>
      <c r="I12" s="280">
        <v>0.5</v>
      </c>
      <c r="J12" s="280">
        <v>0.5</v>
      </c>
      <c r="K12" s="280">
        <v>0.5</v>
      </c>
      <c r="L12" s="280">
        <v>0.5</v>
      </c>
      <c r="M12" s="280">
        <v>0.5</v>
      </c>
      <c r="N12" s="280">
        <v>0.5</v>
      </c>
      <c r="O12" s="280">
        <v>0.5</v>
      </c>
      <c r="P12" s="281">
        <v>0.5</v>
      </c>
      <c r="Q12" s="259"/>
      <c r="R12" s="282">
        <v>0.2</v>
      </c>
      <c r="S12" s="279">
        <v>0.2</v>
      </c>
      <c r="T12" s="280">
        <v>0.2</v>
      </c>
      <c r="U12" s="280">
        <v>0.2</v>
      </c>
      <c r="V12" s="280">
        <v>0.2</v>
      </c>
      <c r="W12" s="280">
        <v>0.2</v>
      </c>
      <c r="X12" s="280">
        <v>0.2</v>
      </c>
      <c r="Y12" s="280">
        <v>0.2</v>
      </c>
      <c r="Z12" s="280">
        <v>0.2</v>
      </c>
      <c r="AA12" s="280">
        <v>0.2</v>
      </c>
      <c r="AB12" s="280">
        <v>0.2</v>
      </c>
      <c r="AC12" s="280">
        <v>0.2</v>
      </c>
      <c r="AD12" s="280">
        <v>0.2</v>
      </c>
      <c r="AE12" s="280">
        <v>0.2</v>
      </c>
      <c r="AF12" s="283">
        <v>0.2</v>
      </c>
    </row>
    <row r="13" spans="1:32" ht="15.75" outlineLevel="1">
      <c r="A13" s="273" t="str">
        <f>'Sales Data'!B24</f>
        <v>Product B</v>
      </c>
      <c r="B13" s="279"/>
      <c r="C13" s="279"/>
      <c r="D13" s="280"/>
      <c r="E13" s="280"/>
      <c r="F13" s="280"/>
      <c r="G13" s="280"/>
      <c r="H13" s="280"/>
      <c r="I13" s="280"/>
      <c r="J13" s="280"/>
      <c r="K13" s="280"/>
      <c r="L13" s="280"/>
      <c r="M13" s="280"/>
      <c r="N13" s="280"/>
      <c r="O13" s="280"/>
      <c r="P13" s="281"/>
      <c r="Q13" s="259"/>
      <c r="R13" s="282"/>
      <c r="S13" s="279"/>
      <c r="T13" s="280"/>
      <c r="U13" s="280"/>
      <c r="V13" s="280"/>
      <c r="W13" s="280"/>
      <c r="X13" s="280"/>
      <c r="Y13" s="280"/>
      <c r="Z13" s="280"/>
      <c r="AA13" s="280"/>
      <c r="AB13" s="280"/>
      <c r="AC13" s="280"/>
      <c r="AD13" s="280"/>
      <c r="AE13" s="280"/>
      <c r="AF13" s="283"/>
    </row>
    <row r="14" spans="1:32" ht="15.75" outlineLevel="1">
      <c r="A14" s="273" t="str">
        <f>'Sales Data'!B25</f>
        <v>Product C</v>
      </c>
      <c r="B14" s="279"/>
      <c r="C14" s="279"/>
      <c r="D14" s="280"/>
      <c r="E14" s="284"/>
      <c r="F14" s="280"/>
      <c r="G14" s="280"/>
      <c r="H14" s="280"/>
      <c r="I14" s="280"/>
      <c r="J14" s="280"/>
      <c r="K14" s="280"/>
      <c r="L14" s="280"/>
      <c r="M14" s="280"/>
      <c r="N14" s="280"/>
      <c r="O14" s="280"/>
      <c r="P14" s="281"/>
      <c r="Q14" s="259"/>
      <c r="R14" s="282"/>
      <c r="S14" s="279"/>
      <c r="T14" s="280"/>
      <c r="U14" s="284"/>
      <c r="V14" s="280"/>
      <c r="W14" s="280"/>
      <c r="X14" s="280"/>
      <c r="Y14" s="280"/>
      <c r="Z14" s="280"/>
      <c r="AA14" s="280"/>
      <c r="AB14" s="280"/>
      <c r="AC14" s="280"/>
      <c r="AD14" s="280"/>
      <c r="AE14" s="280"/>
      <c r="AF14" s="283"/>
    </row>
    <row r="15" spans="1:32" ht="15.75" outlineLevel="1">
      <c r="A15" s="273" t="str">
        <f>'Sales Data'!B26</f>
        <v>Product D</v>
      </c>
      <c r="B15" s="279"/>
      <c r="C15" s="279"/>
      <c r="D15" s="280"/>
      <c r="E15" s="280"/>
      <c r="F15" s="284"/>
      <c r="G15" s="280"/>
      <c r="H15" s="280"/>
      <c r="I15" s="280"/>
      <c r="J15" s="280"/>
      <c r="K15" s="280"/>
      <c r="L15" s="280"/>
      <c r="M15" s="280"/>
      <c r="N15" s="280"/>
      <c r="O15" s="280"/>
      <c r="P15" s="281"/>
      <c r="Q15" s="259"/>
      <c r="R15" s="282"/>
      <c r="S15" s="279"/>
      <c r="T15" s="280"/>
      <c r="U15" s="280"/>
      <c r="V15" s="284"/>
      <c r="W15" s="280"/>
      <c r="X15" s="280"/>
      <c r="Y15" s="280"/>
      <c r="Z15" s="280"/>
      <c r="AA15" s="280"/>
      <c r="AB15" s="280"/>
      <c r="AC15" s="280"/>
      <c r="AD15" s="280"/>
      <c r="AE15" s="280"/>
      <c r="AF15" s="283"/>
    </row>
    <row r="16" spans="1:32" ht="15.75" outlineLevel="1">
      <c r="A16" s="273" t="str">
        <f>'Sales Data'!B27</f>
        <v>Product E</v>
      </c>
      <c r="B16" s="279"/>
      <c r="C16" s="279"/>
      <c r="D16" s="280"/>
      <c r="E16" s="280"/>
      <c r="F16" s="280"/>
      <c r="G16" s="284"/>
      <c r="H16" s="280"/>
      <c r="I16" s="280"/>
      <c r="J16" s="280"/>
      <c r="K16" s="280"/>
      <c r="L16" s="280"/>
      <c r="M16" s="280"/>
      <c r="N16" s="280"/>
      <c r="O16" s="280"/>
      <c r="P16" s="281"/>
      <c r="Q16" s="259"/>
      <c r="R16" s="282"/>
      <c r="S16" s="279"/>
      <c r="T16" s="280"/>
      <c r="U16" s="280"/>
      <c r="V16" s="280"/>
      <c r="W16" s="284"/>
      <c r="X16" s="280"/>
      <c r="Y16" s="280"/>
      <c r="Z16" s="280"/>
      <c r="AA16" s="280"/>
      <c r="AB16" s="280"/>
      <c r="AC16" s="280"/>
      <c r="AD16" s="280"/>
      <c r="AE16" s="280"/>
      <c r="AF16" s="283"/>
    </row>
    <row r="17" spans="1:32" ht="15.75" outlineLevel="1">
      <c r="A17" s="273" t="str">
        <f>'Sales Data'!B28</f>
        <v>Product F</v>
      </c>
      <c r="B17" s="279"/>
      <c r="C17" s="279"/>
      <c r="D17" s="280"/>
      <c r="E17" s="280"/>
      <c r="F17" s="280"/>
      <c r="G17" s="280"/>
      <c r="H17" s="284"/>
      <c r="I17" s="280"/>
      <c r="J17" s="280"/>
      <c r="K17" s="280"/>
      <c r="L17" s="280"/>
      <c r="M17" s="280"/>
      <c r="N17" s="280"/>
      <c r="O17" s="280"/>
      <c r="P17" s="281"/>
      <c r="Q17" s="259"/>
      <c r="R17" s="282"/>
      <c r="S17" s="279"/>
      <c r="T17" s="280"/>
      <c r="U17" s="280"/>
      <c r="V17" s="280"/>
      <c r="W17" s="280"/>
      <c r="X17" s="284"/>
      <c r="Y17" s="280"/>
      <c r="Z17" s="280"/>
      <c r="AA17" s="280"/>
      <c r="AB17" s="280"/>
      <c r="AC17" s="280"/>
      <c r="AD17" s="280"/>
      <c r="AE17" s="280"/>
      <c r="AF17" s="283"/>
    </row>
    <row r="18" spans="1:32" ht="15.75" outlineLevel="1">
      <c r="A18" s="273" t="str">
        <f>'Sales Data'!B29</f>
        <v>Product G</v>
      </c>
      <c r="B18" s="279"/>
      <c r="C18" s="279"/>
      <c r="D18" s="280"/>
      <c r="E18" s="280"/>
      <c r="F18" s="280"/>
      <c r="G18" s="280"/>
      <c r="H18" s="280"/>
      <c r="I18" s="284"/>
      <c r="J18" s="280"/>
      <c r="K18" s="280"/>
      <c r="L18" s="280"/>
      <c r="M18" s="280"/>
      <c r="N18" s="280"/>
      <c r="O18" s="280"/>
      <c r="P18" s="281"/>
      <c r="Q18" s="259"/>
      <c r="R18" s="282"/>
      <c r="S18" s="279"/>
      <c r="T18" s="280"/>
      <c r="U18" s="280"/>
      <c r="V18" s="280"/>
      <c r="W18" s="280"/>
      <c r="X18" s="280"/>
      <c r="Y18" s="284"/>
      <c r="Z18" s="280"/>
      <c r="AA18" s="280"/>
      <c r="AB18" s="280"/>
      <c r="AC18" s="280"/>
      <c r="AD18" s="280"/>
      <c r="AE18" s="280"/>
      <c r="AF18" s="283"/>
    </row>
    <row r="19" spans="1:32" ht="15.75" outlineLevel="1">
      <c r="A19" s="273" t="str">
        <f>'Sales Data'!B30</f>
        <v>Product H</v>
      </c>
      <c r="B19" s="279"/>
      <c r="C19" s="279"/>
      <c r="D19" s="280"/>
      <c r="E19" s="280"/>
      <c r="F19" s="280"/>
      <c r="G19" s="280"/>
      <c r="H19" s="280"/>
      <c r="I19" s="280"/>
      <c r="J19" s="284"/>
      <c r="K19" s="280"/>
      <c r="L19" s="284"/>
      <c r="M19" s="284"/>
      <c r="N19" s="284"/>
      <c r="O19" s="284"/>
      <c r="P19" s="285"/>
      <c r="Q19" s="259"/>
      <c r="R19" s="282"/>
      <c r="S19" s="279"/>
      <c r="T19" s="280"/>
      <c r="U19" s="280"/>
      <c r="V19" s="280"/>
      <c r="W19" s="280"/>
      <c r="X19" s="280"/>
      <c r="Y19" s="280"/>
      <c r="Z19" s="284"/>
      <c r="AA19" s="280"/>
      <c r="AB19" s="284"/>
      <c r="AC19" s="284"/>
      <c r="AD19" s="284"/>
      <c r="AE19" s="284"/>
      <c r="AF19" s="286"/>
    </row>
    <row r="20" spans="1:32" ht="15.75" outlineLevel="1">
      <c r="A20" s="273" t="str">
        <f>'Sales Data'!B31</f>
        <v>Product I</v>
      </c>
      <c r="B20" s="279"/>
      <c r="C20" s="279"/>
      <c r="D20" s="280"/>
      <c r="E20" s="280"/>
      <c r="F20" s="280"/>
      <c r="G20" s="280"/>
      <c r="H20" s="280"/>
      <c r="I20" s="280"/>
      <c r="J20" s="280"/>
      <c r="K20" s="280"/>
      <c r="L20" s="280"/>
      <c r="M20" s="280"/>
      <c r="N20" s="280"/>
      <c r="O20" s="280"/>
      <c r="P20" s="281"/>
      <c r="Q20" s="259"/>
      <c r="R20" s="282"/>
      <c r="S20" s="279"/>
      <c r="T20" s="280"/>
      <c r="U20" s="280"/>
      <c r="V20" s="280"/>
      <c r="W20" s="280"/>
      <c r="X20" s="280"/>
      <c r="Y20" s="280"/>
      <c r="Z20" s="280"/>
      <c r="AA20" s="280"/>
      <c r="AB20" s="280"/>
      <c r="AC20" s="280"/>
      <c r="AD20" s="280"/>
      <c r="AE20" s="280"/>
      <c r="AF20" s="283"/>
    </row>
    <row r="21" spans="1:32" ht="15.75" outlineLevel="1">
      <c r="A21" s="273" t="str">
        <f>'Sales Data'!B32</f>
        <v>Product J</v>
      </c>
      <c r="B21" s="279"/>
      <c r="C21" s="279"/>
      <c r="D21" s="280"/>
      <c r="E21" s="280"/>
      <c r="F21" s="280"/>
      <c r="G21" s="280"/>
      <c r="H21" s="280"/>
      <c r="I21" s="280"/>
      <c r="J21" s="280"/>
      <c r="K21" s="280"/>
      <c r="L21" s="280"/>
      <c r="M21" s="280"/>
      <c r="N21" s="280"/>
      <c r="O21" s="280"/>
      <c r="P21" s="281"/>
      <c r="Q21" s="259"/>
      <c r="R21" s="282"/>
      <c r="S21" s="279"/>
      <c r="T21" s="280"/>
      <c r="U21" s="280"/>
      <c r="V21" s="280"/>
      <c r="W21" s="280"/>
      <c r="X21" s="280"/>
      <c r="Y21" s="280"/>
      <c r="Z21" s="280"/>
      <c r="AA21" s="280"/>
      <c r="AB21" s="280"/>
      <c r="AC21" s="280"/>
      <c r="AD21" s="280"/>
      <c r="AE21" s="280"/>
      <c r="AF21" s="283"/>
    </row>
    <row r="22" spans="1:32" ht="15.75" outlineLevel="1">
      <c r="A22" s="273" t="str">
        <f>'Sales Data'!B33</f>
        <v>Product K</v>
      </c>
      <c r="B22" s="279"/>
      <c r="C22" s="279"/>
      <c r="D22" s="280"/>
      <c r="E22" s="280"/>
      <c r="F22" s="280"/>
      <c r="G22" s="280"/>
      <c r="H22" s="280"/>
      <c r="I22" s="280"/>
      <c r="J22" s="280"/>
      <c r="K22" s="280"/>
      <c r="L22" s="280"/>
      <c r="M22" s="280"/>
      <c r="N22" s="280"/>
      <c r="O22" s="280"/>
      <c r="P22" s="281"/>
      <c r="Q22" s="259"/>
      <c r="R22" s="282"/>
      <c r="S22" s="279"/>
      <c r="T22" s="280"/>
      <c r="U22" s="280"/>
      <c r="V22" s="280"/>
      <c r="W22" s="280"/>
      <c r="X22" s="280"/>
      <c r="Y22" s="280"/>
      <c r="Z22" s="280"/>
      <c r="AA22" s="280"/>
      <c r="AB22" s="280"/>
      <c r="AC22" s="280"/>
      <c r="AD22" s="280"/>
      <c r="AE22" s="280"/>
      <c r="AF22" s="283"/>
    </row>
    <row r="23" spans="1:32" ht="15.75" outlineLevel="1">
      <c r="A23" s="273" t="str">
        <f>'Sales Data'!B34</f>
        <v>Product L</v>
      </c>
      <c r="B23" s="279"/>
      <c r="C23" s="279"/>
      <c r="D23" s="280"/>
      <c r="E23" s="280"/>
      <c r="F23" s="280"/>
      <c r="G23" s="280"/>
      <c r="H23" s="280"/>
      <c r="I23" s="280"/>
      <c r="J23" s="280"/>
      <c r="K23" s="280"/>
      <c r="L23" s="280"/>
      <c r="M23" s="280"/>
      <c r="N23" s="280"/>
      <c r="O23" s="280"/>
      <c r="P23" s="281"/>
      <c r="Q23" s="259"/>
      <c r="R23" s="282"/>
      <c r="S23" s="279"/>
      <c r="T23" s="280"/>
      <c r="U23" s="280"/>
      <c r="V23" s="280"/>
      <c r="W23" s="280"/>
      <c r="X23" s="280"/>
      <c r="Y23" s="280"/>
      <c r="Z23" s="280"/>
      <c r="AA23" s="280"/>
      <c r="AB23" s="280"/>
      <c r="AC23" s="280"/>
      <c r="AD23" s="280"/>
      <c r="AE23" s="280"/>
      <c r="AF23" s="283"/>
    </row>
    <row r="24" spans="1:32" ht="15" outlineLevel="1">
      <c r="A24" s="287"/>
      <c r="B24" s="288"/>
      <c r="C24" s="289"/>
      <c r="D24" s="289"/>
      <c r="E24" s="289"/>
      <c r="F24" s="289"/>
      <c r="G24" s="289"/>
      <c r="H24" s="289"/>
      <c r="I24" s="289"/>
      <c r="J24" s="289"/>
      <c r="K24" s="271"/>
      <c r="L24" s="271"/>
      <c r="M24" s="271"/>
      <c r="N24" s="271"/>
      <c r="O24" s="271"/>
      <c r="P24" s="271"/>
      <c r="Q24" s="262"/>
      <c r="R24" s="270"/>
      <c r="S24" s="271"/>
      <c r="T24" s="271"/>
      <c r="U24" s="271"/>
      <c r="V24" s="271"/>
      <c r="W24" s="271"/>
      <c r="X24" s="271"/>
      <c r="Y24" s="271"/>
      <c r="Z24" s="271"/>
      <c r="AA24" s="271"/>
      <c r="AB24" s="271"/>
      <c r="AC24" s="271"/>
      <c r="AD24" s="271"/>
      <c r="AE24" s="271"/>
      <c r="AF24" s="272"/>
    </row>
    <row r="25" spans="1:32" ht="20.25" outlineLevel="1">
      <c r="A25" s="314" t="s">
        <v>35</v>
      </c>
      <c r="B25" s="290"/>
      <c r="C25" s="167"/>
      <c r="D25" s="288"/>
      <c r="E25" s="172"/>
      <c r="F25" s="172"/>
      <c r="G25" s="172"/>
      <c r="H25" s="172"/>
      <c r="I25" s="172"/>
      <c r="J25" s="172"/>
      <c r="K25" s="271"/>
      <c r="L25" s="271"/>
      <c r="M25" s="271"/>
      <c r="N25" s="271"/>
      <c r="O25" s="271"/>
      <c r="P25" s="271"/>
      <c r="Q25" s="262"/>
      <c r="R25" s="270"/>
      <c r="S25" s="271"/>
      <c r="T25" s="271"/>
      <c r="U25" s="271"/>
      <c r="V25" s="271"/>
      <c r="W25" s="271"/>
      <c r="X25" s="271"/>
      <c r="Y25" s="271"/>
      <c r="Z25" s="271"/>
      <c r="AA25" s="271"/>
      <c r="AB25" s="271"/>
      <c r="AC25" s="271"/>
      <c r="AD25" s="271"/>
      <c r="AE25" s="271"/>
      <c r="AF25" s="272"/>
    </row>
    <row r="26" spans="1:32" ht="15" outlineLevel="1">
      <c r="A26" s="287" t="str">
        <f>'Sales Data'!B23</f>
        <v>Product A</v>
      </c>
      <c r="B26" s="291">
        <f aca="true" t="shared" si="0" ref="B26:P26">B$9*B12</f>
        <v>0.5</v>
      </c>
      <c r="C26" s="291">
        <f t="shared" si="0"/>
        <v>1</v>
      </c>
      <c r="D26" s="291">
        <f t="shared" si="0"/>
        <v>1.5</v>
      </c>
      <c r="E26" s="291">
        <f t="shared" si="0"/>
        <v>2</v>
      </c>
      <c r="F26" s="291">
        <f t="shared" si="0"/>
        <v>2.5</v>
      </c>
      <c r="G26" s="291">
        <f t="shared" si="0"/>
        <v>3</v>
      </c>
      <c r="H26" s="291">
        <f t="shared" si="0"/>
        <v>3.5</v>
      </c>
      <c r="I26" s="291">
        <f t="shared" si="0"/>
        <v>4</v>
      </c>
      <c r="J26" s="291">
        <f t="shared" si="0"/>
        <v>4.5</v>
      </c>
      <c r="K26" s="291">
        <f t="shared" si="0"/>
        <v>5</v>
      </c>
      <c r="L26" s="291">
        <f t="shared" si="0"/>
        <v>5.5</v>
      </c>
      <c r="M26" s="291">
        <f t="shared" si="0"/>
        <v>6</v>
      </c>
      <c r="N26" s="291">
        <f t="shared" si="0"/>
        <v>6.5</v>
      </c>
      <c r="O26" s="291">
        <f t="shared" si="0"/>
        <v>7</v>
      </c>
      <c r="P26" s="292">
        <f t="shared" si="0"/>
        <v>7.5</v>
      </c>
      <c r="Q26" s="293"/>
      <c r="R26" s="294">
        <f aca="true" t="shared" si="1" ref="R26:AF26">R$9*R12</f>
        <v>0.2</v>
      </c>
      <c r="S26" s="291">
        <f t="shared" si="1"/>
        <v>0.4</v>
      </c>
      <c r="T26" s="291">
        <f t="shared" si="1"/>
        <v>0.6000000000000001</v>
      </c>
      <c r="U26" s="291">
        <f t="shared" si="1"/>
        <v>0.8</v>
      </c>
      <c r="V26" s="291">
        <f t="shared" si="1"/>
        <v>1</v>
      </c>
      <c r="W26" s="291">
        <f t="shared" si="1"/>
        <v>1.2000000000000002</v>
      </c>
      <c r="X26" s="291">
        <f t="shared" si="1"/>
        <v>1.4000000000000001</v>
      </c>
      <c r="Y26" s="291">
        <f t="shared" si="1"/>
        <v>1.6</v>
      </c>
      <c r="Z26" s="291">
        <f t="shared" si="1"/>
        <v>1.8</v>
      </c>
      <c r="AA26" s="291">
        <f t="shared" si="1"/>
        <v>2</v>
      </c>
      <c r="AB26" s="291">
        <f t="shared" si="1"/>
        <v>2.2</v>
      </c>
      <c r="AC26" s="291">
        <f t="shared" si="1"/>
        <v>2.4000000000000004</v>
      </c>
      <c r="AD26" s="291">
        <f t="shared" si="1"/>
        <v>2.6</v>
      </c>
      <c r="AE26" s="291">
        <f t="shared" si="1"/>
        <v>2.8000000000000003</v>
      </c>
      <c r="AF26" s="295">
        <f t="shared" si="1"/>
        <v>3</v>
      </c>
    </row>
    <row r="27" spans="1:32" ht="15" outlineLevel="1">
      <c r="A27" s="287" t="str">
        <f>'Sales Data'!B24</f>
        <v>Product B</v>
      </c>
      <c r="B27" s="291">
        <f aca="true" t="shared" si="2" ref="B27:P27">B$9*B13</f>
        <v>0</v>
      </c>
      <c r="C27" s="291">
        <f t="shared" si="2"/>
        <v>0</v>
      </c>
      <c r="D27" s="291">
        <f t="shared" si="2"/>
        <v>0</v>
      </c>
      <c r="E27" s="291">
        <f t="shared" si="2"/>
        <v>0</v>
      </c>
      <c r="F27" s="291">
        <f t="shared" si="2"/>
        <v>0</v>
      </c>
      <c r="G27" s="291">
        <f t="shared" si="2"/>
        <v>0</v>
      </c>
      <c r="H27" s="291">
        <f t="shared" si="2"/>
        <v>0</v>
      </c>
      <c r="I27" s="291">
        <f t="shared" si="2"/>
        <v>0</v>
      </c>
      <c r="J27" s="291">
        <f t="shared" si="2"/>
        <v>0</v>
      </c>
      <c r="K27" s="291">
        <f t="shared" si="2"/>
        <v>0</v>
      </c>
      <c r="L27" s="291">
        <f t="shared" si="2"/>
        <v>0</v>
      </c>
      <c r="M27" s="291">
        <f t="shared" si="2"/>
        <v>0</v>
      </c>
      <c r="N27" s="291">
        <f t="shared" si="2"/>
        <v>0</v>
      </c>
      <c r="O27" s="291">
        <f t="shared" si="2"/>
        <v>0</v>
      </c>
      <c r="P27" s="292">
        <f t="shared" si="2"/>
        <v>0</v>
      </c>
      <c r="Q27" s="293"/>
      <c r="R27" s="294">
        <f aca="true" t="shared" si="3" ref="R27:AF27">R$9*R13</f>
        <v>0</v>
      </c>
      <c r="S27" s="291">
        <f t="shared" si="3"/>
        <v>0</v>
      </c>
      <c r="T27" s="291">
        <f t="shared" si="3"/>
        <v>0</v>
      </c>
      <c r="U27" s="291">
        <f t="shared" si="3"/>
        <v>0</v>
      </c>
      <c r="V27" s="291">
        <f t="shared" si="3"/>
        <v>0</v>
      </c>
      <c r="W27" s="291">
        <f t="shared" si="3"/>
        <v>0</v>
      </c>
      <c r="X27" s="291">
        <f t="shared" si="3"/>
        <v>0</v>
      </c>
      <c r="Y27" s="291">
        <f t="shared" si="3"/>
        <v>0</v>
      </c>
      <c r="Z27" s="291">
        <f t="shared" si="3"/>
        <v>0</v>
      </c>
      <c r="AA27" s="291">
        <f t="shared" si="3"/>
        <v>0</v>
      </c>
      <c r="AB27" s="291">
        <f t="shared" si="3"/>
        <v>0</v>
      </c>
      <c r="AC27" s="291">
        <f t="shared" si="3"/>
        <v>0</v>
      </c>
      <c r="AD27" s="291">
        <f t="shared" si="3"/>
        <v>0</v>
      </c>
      <c r="AE27" s="291">
        <f t="shared" si="3"/>
        <v>0</v>
      </c>
      <c r="AF27" s="295">
        <f t="shared" si="3"/>
        <v>0</v>
      </c>
    </row>
    <row r="28" spans="1:32" ht="15" outlineLevel="1">
      <c r="A28" s="287" t="str">
        <f>'Sales Data'!B25</f>
        <v>Product C</v>
      </c>
      <c r="B28" s="291">
        <f aca="true" t="shared" si="4" ref="B28:P28">B$9*B14</f>
        <v>0</v>
      </c>
      <c r="C28" s="291">
        <f t="shared" si="4"/>
        <v>0</v>
      </c>
      <c r="D28" s="291">
        <f t="shared" si="4"/>
        <v>0</v>
      </c>
      <c r="E28" s="291">
        <f t="shared" si="4"/>
        <v>0</v>
      </c>
      <c r="F28" s="291">
        <f t="shared" si="4"/>
        <v>0</v>
      </c>
      <c r="G28" s="291">
        <f>G$9*G14</f>
        <v>0</v>
      </c>
      <c r="H28" s="291">
        <f t="shared" si="4"/>
        <v>0</v>
      </c>
      <c r="I28" s="291">
        <f t="shared" si="4"/>
        <v>0</v>
      </c>
      <c r="J28" s="291">
        <f t="shared" si="4"/>
        <v>0</v>
      </c>
      <c r="K28" s="291">
        <f t="shared" si="4"/>
        <v>0</v>
      </c>
      <c r="L28" s="291">
        <f t="shared" si="4"/>
        <v>0</v>
      </c>
      <c r="M28" s="291">
        <f t="shared" si="4"/>
        <v>0</v>
      </c>
      <c r="N28" s="291">
        <f t="shared" si="4"/>
        <v>0</v>
      </c>
      <c r="O28" s="291">
        <f t="shared" si="4"/>
        <v>0</v>
      </c>
      <c r="P28" s="292">
        <f t="shared" si="4"/>
        <v>0</v>
      </c>
      <c r="Q28" s="293"/>
      <c r="R28" s="294">
        <f aca="true" t="shared" si="5" ref="R28:AF28">R$9*R14</f>
        <v>0</v>
      </c>
      <c r="S28" s="291">
        <f t="shared" si="5"/>
        <v>0</v>
      </c>
      <c r="T28" s="291">
        <f t="shared" si="5"/>
        <v>0</v>
      </c>
      <c r="U28" s="291">
        <f t="shared" si="5"/>
        <v>0</v>
      </c>
      <c r="V28" s="291">
        <f t="shared" si="5"/>
        <v>0</v>
      </c>
      <c r="W28" s="291">
        <f t="shared" si="5"/>
        <v>0</v>
      </c>
      <c r="X28" s="291">
        <f t="shared" si="5"/>
        <v>0</v>
      </c>
      <c r="Y28" s="291">
        <f t="shared" si="5"/>
        <v>0</v>
      </c>
      <c r="Z28" s="291">
        <f t="shared" si="5"/>
        <v>0</v>
      </c>
      <c r="AA28" s="291">
        <f t="shared" si="5"/>
        <v>0</v>
      </c>
      <c r="AB28" s="291">
        <f t="shared" si="5"/>
        <v>0</v>
      </c>
      <c r="AC28" s="291">
        <f t="shared" si="5"/>
        <v>0</v>
      </c>
      <c r="AD28" s="291">
        <f t="shared" si="5"/>
        <v>0</v>
      </c>
      <c r="AE28" s="291">
        <f t="shared" si="5"/>
        <v>0</v>
      </c>
      <c r="AF28" s="295">
        <f t="shared" si="5"/>
        <v>0</v>
      </c>
    </row>
    <row r="29" spans="1:32" ht="15" outlineLevel="1">
      <c r="A29" s="287" t="str">
        <f>'Sales Data'!B26</f>
        <v>Product D</v>
      </c>
      <c r="B29" s="291">
        <f aca="true" t="shared" si="6" ref="B29:P29">B$9*B15</f>
        <v>0</v>
      </c>
      <c r="C29" s="291">
        <f t="shared" si="6"/>
        <v>0</v>
      </c>
      <c r="D29" s="291">
        <f t="shared" si="6"/>
        <v>0</v>
      </c>
      <c r="E29" s="291">
        <f t="shared" si="6"/>
        <v>0</v>
      </c>
      <c r="F29" s="291">
        <f t="shared" si="6"/>
        <v>0</v>
      </c>
      <c r="G29" s="291">
        <f t="shared" si="6"/>
        <v>0</v>
      </c>
      <c r="H29" s="291">
        <f t="shared" si="6"/>
        <v>0</v>
      </c>
      <c r="I29" s="291">
        <f t="shared" si="6"/>
        <v>0</v>
      </c>
      <c r="J29" s="291">
        <f t="shared" si="6"/>
        <v>0</v>
      </c>
      <c r="K29" s="291">
        <f t="shared" si="6"/>
        <v>0</v>
      </c>
      <c r="L29" s="291">
        <f t="shared" si="6"/>
        <v>0</v>
      </c>
      <c r="M29" s="291">
        <f t="shared" si="6"/>
        <v>0</v>
      </c>
      <c r="N29" s="291">
        <f t="shared" si="6"/>
        <v>0</v>
      </c>
      <c r="O29" s="291">
        <f t="shared" si="6"/>
        <v>0</v>
      </c>
      <c r="P29" s="292">
        <f t="shared" si="6"/>
        <v>0</v>
      </c>
      <c r="Q29" s="293"/>
      <c r="R29" s="294">
        <f aca="true" t="shared" si="7" ref="R29:AF29">R$9*R15</f>
        <v>0</v>
      </c>
      <c r="S29" s="291">
        <f t="shared" si="7"/>
        <v>0</v>
      </c>
      <c r="T29" s="291">
        <f t="shared" si="7"/>
        <v>0</v>
      </c>
      <c r="U29" s="291">
        <f t="shared" si="7"/>
        <v>0</v>
      </c>
      <c r="V29" s="291">
        <f t="shared" si="7"/>
        <v>0</v>
      </c>
      <c r="W29" s="291">
        <f t="shared" si="7"/>
        <v>0</v>
      </c>
      <c r="X29" s="291">
        <f t="shared" si="7"/>
        <v>0</v>
      </c>
      <c r="Y29" s="291">
        <f t="shared" si="7"/>
        <v>0</v>
      </c>
      <c r="Z29" s="291">
        <f t="shared" si="7"/>
        <v>0</v>
      </c>
      <c r="AA29" s="291">
        <f t="shared" si="7"/>
        <v>0</v>
      </c>
      <c r="AB29" s="291">
        <f t="shared" si="7"/>
        <v>0</v>
      </c>
      <c r="AC29" s="291">
        <f t="shared" si="7"/>
        <v>0</v>
      </c>
      <c r="AD29" s="291">
        <f t="shared" si="7"/>
        <v>0</v>
      </c>
      <c r="AE29" s="291">
        <f t="shared" si="7"/>
        <v>0</v>
      </c>
      <c r="AF29" s="295">
        <f t="shared" si="7"/>
        <v>0</v>
      </c>
    </row>
    <row r="30" spans="1:32" ht="15" outlineLevel="1">
      <c r="A30" s="287" t="str">
        <f>'Sales Data'!B27</f>
        <v>Product E</v>
      </c>
      <c r="B30" s="291">
        <f aca="true" t="shared" si="8" ref="B30:P30">B$9*B16</f>
        <v>0</v>
      </c>
      <c r="C30" s="291">
        <f t="shared" si="8"/>
        <v>0</v>
      </c>
      <c r="D30" s="291">
        <f>D$9*D16</f>
        <v>0</v>
      </c>
      <c r="E30" s="291">
        <f t="shared" si="8"/>
        <v>0</v>
      </c>
      <c r="F30" s="291">
        <f t="shared" si="8"/>
        <v>0</v>
      </c>
      <c r="G30" s="291">
        <f t="shared" si="8"/>
        <v>0</v>
      </c>
      <c r="H30" s="291">
        <f t="shared" si="8"/>
        <v>0</v>
      </c>
      <c r="I30" s="291">
        <f t="shared" si="8"/>
        <v>0</v>
      </c>
      <c r="J30" s="291">
        <f t="shared" si="8"/>
        <v>0</v>
      </c>
      <c r="K30" s="291">
        <f t="shared" si="8"/>
        <v>0</v>
      </c>
      <c r="L30" s="291">
        <f t="shared" si="8"/>
        <v>0</v>
      </c>
      <c r="M30" s="291">
        <f t="shared" si="8"/>
        <v>0</v>
      </c>
      <c r="N30" s="291">
        <f t="shared" si="8"/>
        <v>0</v>
      </c>
      <c r="O30" s="291">
        <f t="shared" si="8"/>
        <v>0</v>
      </c>
      <c r="P30" s="292">
        <f t="shared" si="8"/>
        <v>0</v>
      </c>
      <c r="Q30" s="293"/>
      <c r="R30" s="294">
        <f aca="true" t="shared" si="9" ref="R30:AF30">R$9*R16</f>
        <v>0</v>
      </c>
      <c r="S30" s="291">
        <f t="shared" si="9"/>
        <v>0</v>
      </c>
      <c r="T30" s="291">
        <f t="shared" si="9"/>
        <v>0</v>
      </c>
      <c r="U30" s="291">
        <f t="shared" si="9"/>
        <v>0</v>
      </c>
      <c r="V30" s="291">
        <f t="shared" si="9"/>
        <v>0</v>
      </c>
      <c r="W30" s="291">
        <f t="shared" si="9"/>
        <v>0</v>
      </c>
      <c r="X30" s="291">
        <f t="shared" si="9"/>
        <v>0</v>
      </c>
      <c r="Y30" s="291">
        <f t="shared" si="9"/>
        <v>0</v>
      </c>
      <c r="Z30" s="291">
        <f t="shared" si="9"/>
        <v>0</v>
      </c>
      <c r="AA30" s="291">
        <f t="shared" si="9"/>
        <v>0</v>
      </c>
      <c r="AB30" s="291">
        <f t="shared" si="9"/>
        <v>0</v>
      </c>
      <c r="AC30" s="291">
        <f t="shared" si="9"/>
        <v>0</v>
      </c>
      <c r="AD30" s="291">
        <f t="shared" si="9"/>
        <v>0</v>
      </c>
      <c r="AE30" s="291">
        <f t="shared" si="9"/>
        <v>0</v>
      </c>
      <c r="AF30" s="295">
        <f t="shared" si="9"/>
        <v>0</v>
      </c>
    </row>
    <row r="31" spans="1:32" ht="15" outlineLevel="1">
      <c r="A31" s="287" t="str">
        <f>'Sales Data'!B28</f>
        <v>Product F</v>
      </c>
      <c r="B31" s="291">
        <f aca="true" t="shared" si="10" ref="B31:P31">B$9*B17</f>
        <v>0</v>
      </c>
      <c r="C31" s="291">
        <f t="shared" si="10"/>
        <v>0</v>
      </c>
      <c r="D31" s="291">
        <f t="shared" si="10"/>
        <v>0</v>
      </c>
      <c r="E31" s="291">
        <f t="shared" si="10"/>
        <v>0</v>
      </c>
      <c r="F31" s="291">
        <f t="shared" si="10"/>
        <v>0</v>
      </c>
      <c r="G31" s="291">
        <f t="shared" si="10"/>
        <v>0</v>
      </c>
      <c r="H31" s="291">
        <f t="shared" si="10"/>
        <v>0</v>
      </c>
      <c r="I31" s="291">
        <f t="shared" si="10"/>
        <v>0</v>
      </c>
      <c r="J31" s="291">
        <f t="shared" si="10"/>
        <v>0</v>
      </c>
      <c r="K31" s="291">
        <f t="shared" si="10"/>
        <v>0</v>
      </c>
      <c r="L31" s="291">
        <f t="shared" si="10"/>
        <v>0</v>
      </c>
      <c r="M31" s="291">
        <f t="shared" si="10"/>
        <v>0</v>
      </c>
      <c r="N31" s="291">
        <f t="shared" si="10"/>
        <v>0</v>
      </c>
      <c r="O31" s="291">
        <f t="shared" si="10"/>
        <v>0</v>
      </c>
      <c r="P31" s="292">
        <f t="shared" si="10"/>
        <v>0</v>
      </c>
      <c r="Q31" s="293"/>
      <c r="R31" s="294">
        <f aca="true" t="shared" si="11" ref="R31:AF31">R$9*R17</f>
        <v>0</v>
      </c>
      <c r="S31" s="291">
        <f t="shared" si="11"/>
        <v>0</v>
      </c>
      <c r="T31" s="291">
        <f t="shared" si="11"/>
        <v>0</v>
      </c>
      <c r="U31" s="291">
        <f t="shared" si="11"/>
        <v>0</v>
      </c>
      <c r="V31" s="291">
        <f t="shared" si="11"/>
        <v>0</v>
      </c>
      <c r="W31" s="291">
        <f t="shared" si="11"/>
        <v>0</v>
      </c>
      <c r="X31" s="291">
        <f t="shared" si="11"/>
        <v>0</v>
      </c>
      <c r="Y31" s="291">
        <f t="shared" si="11"/>
        <v>0</v>
      </c>
      <c r="Z31" s="291">
        <f t="shared" si="11"/>
        <v>0</v>
      </c>
      <c r="AA31" s="291">
        <f t="shared" si="11"/>
        <v>0</v>
      </c>
      <c r="AB31" s="291">
        <f t="shared" si="11"/>
        <v>0</v>
      </c>
      <c r="AC31" s="291">
        <f t="shared" si="11"/>
        <v>0</v>
      </c>
      <c r="AD31" s="291">
        <f t="shared" si="11"/>
        <v>0</v>
      </c>
      <c r="AE31" s="291">
        <f t="shared" si="11"/>
        <v>0</v>
      </c>
      <c r="AF31" s="295">
        <f t="shared" si="11"/>
        <v>0</v>
      </c>
    </row>
    <row r="32" spans="1:32" ht="15" outlineLevel="1">
      <c r="A32" s="287" t="str">
        <f>'Sales Data'!B29</f>
        <v>Product G</v>
      </c>
      <c r="B32" s="291">
        <f aca="true" t="shared" si="12" ref="B32:P32">B$9*B18</f>
        <v>0</v>
      </c>
      <c r="C32" s="291">
        <f t="shared" si="12"/>
        <v>0</v>
      </c>
      <c r="D32" s="291">
        <f t="shared" si="12"/>
        <v>0</v>
      </c>
      <c r="E32" s="291">
        <f t="shared" si="12"/>
        <v>0</v>
      </c>
      <c r="F32" s="291">
        <f t="shared" si="12"/>
        <v>0</v>
      </c>
      <c r="G32" s="291">
        <f t="shared" si="12"/>
        <v>0</v>
      </c>
      <c r="H32" s="291">
        <f t="shared" si="12"/>
        <v>0</v>
      </c>
      <c r="I32" s="291">
        <f t="shared" si="12"/>
        <v>0</v>
      </c>
      <c r="J32" s="291">
        <f t="shared" si="12"/>
        <v>0</v>
      </c>
      <c r="K32" s="291">
        <f t="shared" si="12"/>
        <v>0</v>
      </c>
      <c r="L32" s="291">
        <f t="shared" si="12"/>
        <v>0</v>
      </c>
      <c r="M32" s="291">
        <f t="shared" si="12"/>
        <v>0</v>
      </c>
      <c r="N32" s="291">
        <f t="shared" si="12"/>
        <v>0</v>
      </c>
      <c r="O32" s="291">
        <f t="shared" si="12"/>
        <v>0</v>
      </c>
      <c r="P32" s="292">
        <f t="shared" si="12"/>
        <v>0</v>
      </c>
      <c r="Q32" s="293"/>
      <c r="R32" s="294">
        <f aca="true" t="shared" si="13" ref="R32:AF32">R$9*R18</f>
        <v>0</v>
      </c>
      <c r="S32" s="291">
        <f t="shared" si="13"/>
        <v>0</v>
      </c>
      <c r="T32" s="291">
        <f t="shared" si="13"/>
        <v>0</v>
      </c>
      <c r="U32" s="291">
        <f t="shared" si="13"/>
        <v>0</v>
      </c>
      <c r="V32" s="291">
        <f t="shared" si="13"/>
        <v>0</v>
      </c>
      <c r="W32" s="291">
        <f t="shared" si="13"/>
        <v>0</v>
      </c>
      <c r="X32" s="291">
        <f t="shared" si="13"/>
        <v>0</v>
      </c>
      <c r="Y32" s="291">
        <f t="shared" si="13"/>
        <v>0</v>
      </c>
      <c r="Z32" s="291">
        <f t="shared" si="13"/>
        <v>0</v>
      </c>
      <c r="AA32" s="291">
        <f t="shared" si="13"/>
        <v>0</v>
      </c>
      <c r="AB32" s="291">
        <f t="shared" si="13"/>
        <v>0</v>
      </c>
      <c r="AC32" s="291">
        <f t="shared" si="13"/>
        <v>0</v>
      </c>
      <c r="AD32" s="291">
        <f t="shared" si="13"/>
        <v>0</v>
      </c>
      <c r="AE32" s="291">
        <f t="shared" si="13"/>
        <v>0</v>
      </c>
      <c r="AF32" s="295">
        <f t="shared" si="13"/>
        <v>0</v>
      </c>
    </row>
    <row r="33" spans="1:32" ht="15" outlineLevel="1">
      <c r="A33" s="287" t="str">
        <f>'Sales Data'!B30</f>
        <v>Product H</v>
      </c>
      <c r="B33" s="291">
        <f aca="true" t="shared" si="14" ref="B33:P33">B$9*B19</f>
        <v>0</v>
      </c>
      <c r="C33" s="291">
        <f t="shared" si="14"/>
        <v>0</v>
      </c>
      <c r="D33" s="291">
        <f t="shared" si="14"/>
        <v>0</v>
      </c>
      <c r="E33" s="291">
        <f t="shared" si="14"/>
        <v>0</v>
      </c>
      <c r="F33" s="291">
        <f t="shared" si="14"/>
        <v>0</v>
      </c>
      <c r="G33" s="291">
        <f t="shared" si="14"/>
        <v>0</v>
      </c>
      <c r="H33" s="291">
        <f t="shared" si="14"/>
        <v>0</v>
      </c>
      <c r="I33" s="291">
        <f t="shared" si="14"/>
        <v>0</v>
      </c>
      <c r="J33" s="291">
        <f t="shared" si="14"/>
        <v>0</v>
      </c>
      <c r="K33" s="291">
        <f t="shared" si="14"/>
        <v>0</v>
      </c>
      <c r="L33" s="291">
        <f t="shared" si="14"/>
        <v>0</v>
      </c>
      <c r="M33" s="291">
        <f t="shared" si="14"/>
        <v>0</v>
      </c>
      <c r="N33" s="291">
        <f t="shared" si="14"/>
        <v>0</v>
      </c>
      <c r="O33" s="291">
        <f t="shared" si="14"/>
        <v>0</v>
      </c>
      <c r="P33" s="292">
        <f t="shared" si="14"/>
        <v>0</v>
      </c>
      <c r="Q33" s="293"/>
      <c r="R33" s="294">
        <f aca="true" t="shared" si="15" ref="R33:AF33">R$9*R19</f>
        <v>0</v>
      </c>
      <c r="S33" s="291">
        <f t="shared" si="15"/>
        <v>0</v>
      </c>
      <c r="T33" s="291">
        <f t="shared" si="15"/>
        <v>0</v>
      </c>
      <c r="U33" s="291">
        <f t="shared" si="15"/>
        <v>0</v>
      </c>
      <c r="V33" s="291">
        <f t="shared" si="15"/>
        <v>0</v>
      </c>
      <c r="W33" s="291">
        <f t="shared" si="15"/>
        <v>0</v>
      </c>
      <c r="X33" s="291">
        <f t="shared" si="15"/>
        <v>0</v>
      </c>
      <c r="Y33" s="291">
        <f t="shared" si="15"/>
        <v>0</v>
      </c>
      <c r="Z33" s="291">
        <f t="shared" si="15"/>
        <v>0</v>
      </c>
      <c r="AA33" s="291">
        <f t="shared" si="15"/>
        <v>0</v>
      </c>
      <c r="AB33" s="291">
        <f t="shared" si="15"/>
        <v>0</v>
      </c>
      <c r="AC33" s="291">
        <f t="shared" si="15"/>
        <v>0</v>
      </c>
      <c r="AD33" s="291">
        <f t="shared" si="15"/>
        <v>0</v>
      </c>
      <c r="AE33" s="291">
        <f t="shared" si="15"/>
        <v>0</v>
      </c>
      <c r="AF33" s="295">
        <f t="shared" si="15"/>
        <v>0</v>
      </c>
    </row>
    <row r="34" spans="1:32" ht="15" outlineLevel="1">
      <c r="A34" s="287" t="str">
        <f>'Sales Data'!B31</f>
        <v>Product I</v>
      </c>
      <c r="B34" s="291">
        <f aca="true" t="shared" si="16" ref="B34:P34">B$9*B20</f>
        <v>0</v>
      </c>
      <c r="C34" s="291">
        <f t="shared" si="16"/>
        <v>0</v>
      </c>
      <c r="D34" s="291">
        <f>D$9*D20</f>
        <v>0</v>
      </c>
      <c r="E34" s="291">
        <f t="shared" si="16"/>
        <v>0</v>
      </c>
      <c r="F34" s="291">
        <f t="shared" si="16"/>
        <v>0</v>
      </c>
      <c r="G34" s="291">
        <f t="shared" si="16"/>
        <v>0</v>
      </c>
      <c r="H34" s="291">
        <f t="shared" si="16"/>
        <v>0</v>
      </c>
      <c r="I34" s="291">
        <f t="shared" si="16"/>
        <v>0</v>
      </c>
      <c r="J34" s="291">
        <f t="shared" si="16"/>
        <v>0</v>
      </c>
      <c r="K34" s="291">
        <f t="shared" si="16"/>
        <v>0</v>
      </c>
      <c r="L34" s="291">
        <f t="shared" si="16"/>
        <v>0</v>
      </c>
      <c r="M34" s="291">
        <f t="shared" si="16"/>
        <v>0</v>
      </c>
      <c r="N34" s="291">
        <f t="shared" si="16"/>
        <v>0</v>
      </c>
      <c r="O34" s="291">
        <f t="shared" si="16"/>
        <v>0</v>
      </c>
      <c r="P34" s="292">
        <f t="shared" si="16"/>
        <v>0</v>
      </c>
      <c r="Q34" s="293"/>
      <c r="R34" s="294">
        <f aca="true" t="shared" si="17" ref="R34:AF34">R$9*R20</f>
        <v>0</v>
      </c>
      <c r="S34" s="291">
        <f t="shared" si="17"/>
        <v>0</v>
      </c>
      <c r="T34" s="291">
        <f t="shared" si="17"/>
        <v>0</v>
      </c>
      <c r="U34" s="291">
        <f t="shared" si="17"/>
        <v>0</v>
      </c>
      <c r="V34" s="291">
        <f t="shared" si="17"/>
        <v>0</v>
      </c>
      <c r="W34" s="291">
        <f t="shared" si="17"/>
        <v>0</v>
      </c>
      <c r="X34" s="291">
        <f t="shared" si="17"/>
        <v>0</v>
      </c>
      <c r="Y34" s="291">
        <f t="shared" si="17"/>
        <v>0</v>
      </c>
      <c r="Z34" s="291">
        <f t="shared" si="17"/>
        <v>0</v>
      </c>
      <c r="AA34" s="291">
        <f t="shared" si="17"/>
        <v>0</v>
      </c>
      <c r="AB34" s="291">
        <f t="shared" si="17"/>
        <v>0</v>
      </c>
      <c r="AC34" s="291">
        <f t="shared" si="17"/>
        <v>0</v>
      </c>
      <c r="AD34" s="291">
        <f t="shared" si="17"/>
        <v>0</v>
      </c>
      <c r="AE34" s="291">
        <f t="shared" si="17"/>
        <v>0</v>
      </c>
      <c r="AF34" s="295">
        <f t="shared" si="17"/>
        <v>0</v>
      </c>
    </row>
    <row r="35" spans="1:32" ht="15" outlineLevel="1">
      <c r="A35" s="287" t="str">
        <f>'Sales Data'!B32</f>
        <v>Product J</v>
      </c>
      <c r="B35" s="291">
        <f aca="true" t="shared" si="18" ref="B35:P35">B$9*B21</f>
        <v>0</v>
      </c>
      <c r="C35" s="291">
        <f t="shared" si="18"/>
        <v>0</v>
      </c>
      <c r="D35" s="291">
        <f t="shared" si="18"/>
        <v>0</v>
      </c>
      <c r="E35" s="291">
        <f t="shared" si="18"/>
        <v>0</v>
      </c>
      <c r="F35" s="291">
        <f t="shared" si="18"/>
        <v>0</v>
      </c>
      <c r="G35" s="291">
        <f t="shared" si="18"/>
        <v>0</v>
      </c>
      <c r="H35" s="291">
        <f t="shared" si="18"/>
        <v>0</v>
      </c>
      <c r="I35" s="291">
        <f t="shared" si="18"/>
        <v>0</v>
      </c>
      <c r="J35" s="291">
        <f t="shared" si="18"/>
        <v>0</v>
      </c>
      <c r="K35" s="291">
        <f t="shared" si="18"/>
        <v>0</v>
      </c>
      <c r="L35" s="291">
        <f t="shared" si="18"/>
        <v>0</v>
      </c>
      <c r="M35" s="291">
        <f t="shared" si="18"/>
        <v>0</v>
      </c>
      <c r="N35" s="291">
        <f t="shared" si="18"/>
        <v>0</v>
      </c>
      <c r="O35" s="291">
        <f t="shared" si="18"/>
        <v>0</v>
      </c>
      <c r="P35" s="292">
        <f t="shared" si="18"/>
        <v>0</v>
      </c>
      <c r="Q35" s="293"/>
      <c r="R35" s="294">
        <f aca="true" t="shared" si="19" ref="R35:AF35">R$9*R21</f>
        <v>0</v>
      </c>
      <c r="S35" s="291">
        <f t="shared" si="19"/>
        <v>0</v>
      </c>
      <c r="T35" s="291">
        <f t="shared" si="19"/>
        <v>0</v>
      </c>
      <c r="U35" s="291">
        <f t="shared" si="19"/>
        <v>0</v>
      </c>
      <c r="V35" s="291">
        <f t="shared" si="19"/>
        <v>0</v>
      </c>
      <c r="W35" s="291">
        <f t="shared" si="19"/>
        <v>0</v>
      </c>
      <c r="X35" s="291">
        <f t="shared" si="19"/>
        <v>0</v>
      </c>
      <c r="Y35" s="291">
        <f t="shared" si="19"/>
        <v>0</v>
      </c>
      <c r="Z35" s="291">
        <f t="shared" si="19"/>
        <v>0</v>
      </c>
      <c r="AA35" s="291">
        <f t="shared" si="19"/>
        <v>0</v>
      </c>
      <c r="AB35" s="291">
        <f t="shared" si="19"/>
        <v>0</v>
      </c>
      <c r="AC35" s="291">
        <f t="shared" si="19"/>
        <v>0</v>
      </c>
      <c r="AD35" s="291">
        <f t="shared" si="19"/>
        <v>0</v>
      </c>
      <c r="AE35" s="291">
        <f t="shared" si="19"/>
        <v>0</v>
      </c>
      <c r="AF35" s="295">
        <f t="shared" si="19"/>
        <v>0</v>
      </c>
    </row>
    <row r="36" spans="1:32" ht="15" outlineLevel="1">
      <c r="A36" s="287" t="str">
        <f>'Sales Data'!B33</f>
        <v>Product K</v>
      </c>
      <c r="B36" s="291">
        <f aca="true" t="shared" si="20" ref="B36:P36">B$9*B22</f>
        <v>0</v>
      </c>
      <c r="C36" s="291">
        <f t="shared" si="20"/>
        <v>0</v>
      </c>
      <c r="D36" s="291">
        <f t="shared" si="20"/>
        <v>0</v>
      </c>
      <c r="E36" s="291">
        <f t="shared" si="20"/>
        <v>0</v>
      </c>
      <c r="F36" s="291">
        <f t="shared" si="20"/>
        <v>0</v>
      </c>
      <c r="G36" s="291">
        <f t="shared" si="20"/>
        <v>0</v>
      </c>
      <c r="H36" s="291">
        <f t="shared" si="20"/>
        <v>0</v>
      </c>
      <c r="I36" s="291">
        <f t="shared" si="20"/>
        <v>0</v>
      </c>
      <c r="J36" s="291">
        <f t="shared" si="20"/>
        <v>0</v>
      </c>
      <c r="K36" s="291">
        <f t="shared" si="20"/>
        <v>0</v>
      </c>
      <c r="L36" s="291">
        <f t="shared" si="20"/>
        <v>0</v>
      </c>
      <c r="M36" s="291">
        <f t="shared" si="20"/>
        <v>0</v>
      </c>
      <c r="N36" s="291">
        <f t="shared" si="20"/>
        <v>0</v>
      </c>
      <c r="O36" s="291">
        <f t="shared" si="20"/>
        <v>0</v>
      </c>
      <c r="P36" s="292">
        <f t="shared" si="20"/>
        <v>0</v>
      </c>
      <c r="Q36" s="293"/>
      <c r="R36" s="294">
        <f aca="true" t="shared" si="21" ref="R36:AF36">R$9*R22</f>
        <v>0</v>
      </c>
      <c r="S36" s="291">
        <f t="shared" si="21"/>
        <v>0</v>
      </c>
      <c r="T36" s="291">
        <f t="shared" si="21"/>
        <v>0</v>
      </c>
      <c r="U36" s="291">
        <f t="shared" si="21"/>
        <v>0</v>
      </c>
      <c r="V36" s="291">
        <f t="shared" si="21"/>
        <v>0</v>
      </c>
      <c r="W36" s="291">
        <f t="shared" si="21"/>
        <v>0</v>
      </c>
      <c r="X36" s="291">
        <f t="shared" si="21"/>
        <v>0</v>
      </c>
      <c r="Y36" s="291">
        <f t="shared" si="21"/>
        <v>0</v>
      </c>
      <c r="Z36" s="291">
        <f t="shared" si="21"/>
        <v>0</v>
      </c>
      <c r="AA36" s="291">
        <f t="shared" si="21"/>
        <v>0</v>
      </c>
      <c r="AB36" s="291">
        <f t="shared" si="21"/>
        <v>0</v>
      </c>
      <c r="AC36" s="291">
        <f t="shared" si="21"/>
        <v>0</v>
      </c>
      <c r="AD36" s="291">
        <f t="shared" si="21"/>
        <v>0</v>
      </c>
      <c r="AE36" s="291">
        <f t="shared" si="21"/>
        <v>0</v>
      </c>
      <c r="AF36" s="295">
        <f t="shared" si="21"/>
        <v>0</v>
      </c>
    </row>
    <row r="37" spans="1:32" ht="15" outlineLevel="1">
      <c r="A37" s="287" t="str">
        <f>'Sales Data'!B34</f>
        <v>Product L</v>
      </c>
      <c r="B37" s="291">
        <f aca="true" t="shared" si="22" ref="B37:P37">B$9*B23</f>
        <v>0</v>
      </c>
      <c r="C37" s="291">
        <f t="shared" si="22"/>
        <v>0</v>
      </c>
      <c r="D37" s="291">
        <f t="shared" si="22"/>
        <v>0</v>
      </c>
      <c r="E37" s="291">
        <f t="shared" si="22"/>
        <v>0</v>
      </c>
      <c r="F37" s="291">
        <f t="shared" si="22"/>
        <v>0</v>
      </c>
      <c r="G37" s="291">
        <f t="shared" si="22"/>
        <v>0</v>
      </c>
      <c r="H37" s="291">
        <f t="shared" si="22"/>
        <v>0</v>
      </c>
      <c r="I37" s="291">
        <f t="shared" si="22"/>
        <v>0</v>
      </c>
      <c r="J37" s="291">
        <f t="shared" si="22"/>
        <v>0</v>
      </c>
      <c r="K37" s="291">
        <f t="shared" si="22"/>
        <v>0</v>
      </c>
      <c r="L37" s="291">
        <f t="shared" si="22"/>
        <v>0</v>
      </c>
      <c r="M37" s="291">
        <f t="shared" si="22"/>
        <v>0</v>
      </c>
      <c r="N37" s="291">
        <f t="shared" si="22"/>
        <v>0</v>
      </c>
      <c r="O37" s="291">
        <f t="shared" si="22"/>
        <v>0</v>
      </c>
      <c r="P37" s="292">
        <f t="shared" si="22"/>
        <v>0</v>
      </c>
      <c r="Q37" s="293"/>
      <c r="R37" s="294">
        <f aca="true" t="shared" si="23" ref="R37:AF37">R$9*R23</f>
        <v>0</v>
      </c>
      <c r="S37" s="291">
        <f t="shared" si="23"/>
        <v>0</v>
      </c>
      <c r="T37" s="291">
        <f t="shared" si="23"/>
        <v>0</v>
      </c>
      <c r="U37" s="291">
        <f t="shared" si="23"/>
        <v>0</v>
      </c>
      <c r="V37" s="291">
        <f t="shared" si="23"/>
        <v>0</v>
      </c>
      <c r="W37" s="291">
        <f t="shared" si="23"/>
        <v>0</v>
      </c>
      <c r="X37" s="291">
        <f t="shared" si="23"/>
        <v>0</v>
      </c>
      <c r="Y37" s="291">
        <f t="shared" si="23"/>
        <v>0</v>
      </c>
      <c r="Z37" s="291">
        <f t="shared" si="23"/>
        <v>0</v>
      </c>
      <c r="AA37" s="291">
        <f t="shared" si="23"/>
        <v>0</v>
      </c>
      <c r="AB37" s="291">
        <f t="shared" si="23"/>
        <v>0</v>
      </c>
      <c r="AC37" s="291">
        <f t="shared" si="23"/>
        <v>0</v>
      </c>
      <c r="AD37" s="291">
        <f t="shared" si="23"/>
        <v>0</v>
      </c>
      <c r="AE37" s="291">
        <f t="shared" si="23"/>
        <v>0</v>
      </c>
      <c r="AF37" s="295">
        <f t="shared" si="23"/>
        <v>0</v>
      </c>
    </row>
    <row r="38" spans="1:32" ht="15.75" outlineLevel="1" thickBot="1">
      <c r="A38" s="287"/>
      <c r="B38" s="296"/>
      <c r="C38" s="296"/>
      <c r="D38" s="296"/>
      <c r="E38" s="296"/>
      <c r="F38" s="296"/>
      <c r="G38" s="296"/>
      <c r="H38" s="296"/>
      <c r="I38" s="296"/>
      <c r="J38" s="296"/>
      <c r="K38" s="271"/>
      <c r="L38" s="271"/>
      <c r="M38" s="271"/>
      <c r="N38" s="271"/>
      <c r="O38" s="271"/>
      <c r="P38" s="271"/>
      <c r="Q38" s="262"/>
      <c r="R38" s="270"/>
      <c r="S38" s="271"/>
      <c r="T38" s="271"/>
      <c r="U38" s="271"/>
      <c r="V38" s="271"/>
      <c r="W38" s="271"/>
      <c r="X38" s="271"/>
      <c r="Y38" s="271"/>
      <c r="Z38" s="271"/>
      <c r="AA38" s="271"/>
      <c r="AB38" s="271"/>
      <c r="AC38" s="271"/>
      <c r="AD38" s="271"/>
      <c r="AE38" s="271"/>
      <c r="AF38" s="272"/>
    </row>
    <row r="39" spans="1:32" ht="16.5" outlineLevel="1" thickBot="1">
      <c r="A39" s="297"/>
      <c r="B39" s="298" t="s">
        <v>80</v>
      </c>
      <c r="C39" s="299"/>
      <c r="D39" s="300"/>
      <c r="E39" s="300"/>
      <c r="F39" s="301"/>
      <c r="G39" s="300"/>
      <c r="H39" s="300"/>
      <c r="I39" s="300"/>
      <c r="J39" s="271"/>
      <c r="K39" s="302"/>
      <c r="L39" s="302"/>
      <c r="M39" s="15"/>
      <c r="N39" s="271"/>
      <c r="O39" s="271"/>
      <c r="P39" s="271"/>
      <c r="Q39" s="262"/>
      <c r="R39" s="270"/>
      <c r="S39" s="271"/>
      <c r="T39" s="271"/>
      <c r="U39" s="271"/>
      <c r="V39" s="271"/>
      <c r="W39" s="271"/>
      <c r="X39" s="271"/>
      <c r="Y39" s="271"/>
      <c r="Z39" s="271"/>
      <c r="AA39" s="271"/>
      <c r="AB39" s="271"/>
      <c r="AC39" s="271"/>
      <c r="AD39" s="271"/>
      <c r="AE39" s="271"/>
      <c r="AF39" s="272"/>
    </row>
    <row r="40" spans="1:32" ht="16.5" outlineLevel="1" thickBot="1">
      <c r="A40" s="303"/>
      <c r="B40" s="304" t="s">
        <v>30</v>
      </c>
      <c r="C40" s="305"/>
      <c r="D40" s="271"/>
      <c r="E40" s="271"/>
      <c r="F40" s="271"/>
      <c r="G40" s="271"/>
      <c r="H40" s="271"/>
      <c r="I40" s="271"/>
      <c r="J40" s="271"/>
      <c r="K40" s="271"/>
      <c r="L40" s="271"/>
      <c r="M40" s="271"/>
      <c r="N40" s="271"/>
      <c r="O40" s="271"/>
      <c r="P40" s="271"/>
      <c r="Q40" s="262"/>
      <c r="R40" s="270"/>
      <c r="S40" s="271"/>
      <c r="T40" s="271"/>
      <c r="U40" s="271"/>
      <c r="V40" s="271"/>
      <c r="W40" s="271"/>
      <c r="X40" s="271"/>
      <c r="Y40" s="271"/>
      <c r="Z40" s="271"/>
      <c r="AA40" s="271"/>
      <c r="AB40" s="271"/>
      <c r="AC40" s="271"/>
      <c r="AD40" s="271"/>
      <c r="AE40" s="271"/>
      <c r="AF40" s="272"/>
    </row>
    <row r="41" spans="1:32" ht="15" outlineLevel="1">
      <c r="A41" s="297" t="str">
        <f>'Sales Data'!B23</f>
        <v>Product A</v>
      </c>
      <c r="B41" s="306">
        <f aca="true" t="shared" si="24" ref="B41:B52">SUM(B26:P26)+SUM(R26:AF26)</f>
        <v>84</v>
      </c>
      <c r="C41" s="206"/>
      <c r="D41" s="271"/>
      <c r="E41" s="271"/>
      <c r="F41" s="271"/>
      <c r="G41" s="271"/>
      <c r="H41" s="271"/>
      <c r="I41" s="271"/>
      <c r="J41" s="271"/>
      <c r="K41" s="271"/>
      <c r="L41" s="271"/>
      <c r="M41" s="271"/>
      <c r="N41" s="271"/>
      <c r="O41" s="271"/>
      <c r="P41" s="271"/>
      <c r="Q41" s="262"/>
      <c r="R41" s="270"/>
      <c r="S41" s="271"/>
      <c r="T41" s="271"/>
      <c r="U41" s="271"/>
      <c r="V41" s="271"/>
      <c r="W41" s="271"/>
      <c r="X41" s="271"/>
      <c r="Y41" s="271"/>
      <c r="Z41" s="271"/>
      <c r="AA41" s="271"/>
      <c r="AB41" s="271"/>
      <c r="AC41" s="271"/>
      <c r="AD41" s="271"/>
      <c r="AE41" s="271"/>
      <c r="AF41" s="272"/>
    </row>
    <row r="42" spans="1:32" ht="15" outlineLevel="1">
      <c r="A42" s="297" t="str">
        <f>'Sales Data'!B24</f>
        <v>Product B</v>
      </c>
      <c r="B42" s="307">
        <f t="shared" si="24"/>
        <v>0</v>
      </c>
      <c r="C42" s="206"/>
      <c r="D42" s="271"/>
      <c r="E42" s="271"/>
      <c r="F42" s="271"/>
      <c r="G42" s="271"/>
      <c r="H42" s="271"/>
      <c r="I42" s="271"/>
      <c r="J42" s="271"/>
      <c r="K42" s="271"/>
      <c r="L42" s="271"/>
      <c r="M42" s="271"/>
      <c r="N42" s="271"/>
      <c r="O42" s="271"/>
      <c r="P42" s="271"/>
      <c r="Q42" s="262"/>
      <c r="R42" s="270"/>
      <c r="S42" s="271"/>
      <c r="T42" s="271"/>
      <c r="U42" s="271"/>
      <c r="V42" s="271"/>
      <c r="W42" s="271"/>
      <c r="X42" s="271"/>
      <c r="Y42" s="271"/>
      <c r="Z42" s="271"/>
      <c r="AA42" s="271"/>
      <c r="AB42" s="271"/>
      <c r="AC42" s="271"/>
      <c r="AD42" s="271"/>
      <c r="AE42" s="271"/>
      <c r="AF42" s="272"/>
    </row>
    <row r="43" spans="1:32" ht="15" outlineLevel="1">
      <c r="A43" s="297" t="str">
        <f>'Sales Data'!B25</f>
        <v>Product C</v>
      </c>
      <c r="B43" s="307">
        <f t="shared" si="24"/>
        <v>0</v>
      </c>
      <c r="C43" s="206"/>
      <c r="D43" s="271"/>
      <c r="E43" s="271"/>
      <c r="F43" s="271"/>
      <c r="G43" s="271"/>
      <c r="H43" s="271"/>
      <c r="I43" s="271"/>
      <c r="J43" s="271"/>
      <c r="K43" s="271"/>
      <c r="L43" s="271"/>
      <c r="M43" s="271"/>
      <c r="N43" s="271"/>
      <c r="O43" s="271"/>
      <c r="P43" s="271"/>
      <c r="Q43" s="262"/>
      <c r="R43" s="270"/>
      <c r="S43" s="271"/>
      <c r="T43" s="271"/>
      <c r="U43" s="271"/>
      <c r="V43" s="271"/>
      <c r="W43" s="271"/>
      <c r="X43" s="271"/>
      <c r="Y43" s="271"/>
      <c r="Z43" s="271"/>
      <c r="AA43" s="271"/>
      <c r="AB43" s="271"/>
      <c r="AC43" s="271"/>
      <c r="AD43" s="271"/>
      <c r="AE43" s="271"/>
      <c r="AF43" s="272"/>
    </row>
    <row r="44" spans="1:32" ht="15" outlineLevel="1">
      <c r="A44" s="297" t="str">
        <f>'Sales Data'!B26</f>
        <v>Product D</v>
      </c>
      <c r="B44" s="307">
        <f t="shared" si="24"/>
        <v>0</v>
      </c>
      <c r="C44" s="206"/>
      <c r="D44" s="271"/>
      <c r="E44" s="271"/>
      <c r="F44" s="271"/>
      <c r="G44" s="271"/>
      <c r="H44" s="271"/>
      <c r="I44" s="271"/>
      <c r="J44" s="271"/>
      <c r="K44" s="271"/>
      <c r="L44" s="271"/>
      <c r="M44" s="271"/>
      <c r="N44" s="271"/>
      <c r="O44" s="271"/>
      <c r="P44" s="271"/>
      <c r="Q44" s="262"/>
      <c r="R44" s="270"/>
      <c r="S44" s="271"/>
      <c r="T44" s="271"/>
      <c r="U44" s="271"/>
      <c r="V44" s="271"/>
      <c r="W44" s="271"/>
      <c r="X44" s="271"/>
      <c r="Y44" s="271"/>
      <c r="Z44" s="271"/>
      <c r="AA44" s="271"/>
      <c r="AB44" s="271"/>
      <c r="AC44" s="271"/>
      <c r="AD44" s="271"/>
      <c r="AE44" s="271"/>
      <c r="AF44" s="272"/>
    </row>
    <row r="45" spans="1:32" ht="15" outlineLevel="1">
      <c r="A45" s="297" t="str">
        <f>'Sales Data'!B27</f>
        <v>Product E</v>
      </c>
      <c r="B45" s="307">
        <f t="shared" si="24"/>
        <v>0</v>
      </c>
      <c r="C45" s="206"/>
      <c r="D45" s="271"/>
      <c r="E45" s="271"/>
      <c r="F45" s="271"/>
      <c r="G45" s="271"/>
      <c r="H45" s="271"/>
      <c r="I45" s="271"/>
      <c r="J45" s="271"/>
      <c r="K45" s="271"/>
      <c r="L45" s="271"/>
      <c r="M45" s="271"/>
      <c r="N45" s="271"/>
      <c r="O45" s="271"/>
      <c r="P45" s="271"/>
      <c r="Q45" s="262"/>
      <c r="R45" s="270"/>
      <c r="S45" s="271"/>
      <c r="T45" s="271"/>
      <c r="U45" s="271"/>
      <c r="V45" s="271"/>
      <c r="W45" s="271"/>
      <c r="X45" s="271"/>
      <c r="Y45" s="271"/>
      <c r="Z45" s="271"/>
      <c r="AA45" s="271"/>
      <c r="AB45" s="271"/>
      <c r="AC45" s="271"/>
      <c r="AD45" s="271"/>
      <c r="AE45" s="271"/>
      <c r="AF45" s="272"/>
    </row>
    <row r="46" spans="1:32" ht="15" outlineLevel="1">
      <c r="A46" s="297" t="str">
        <f>'Sales Data'!B28</f>
        <v>Product F</v>
      </c>
      <c r="B46" s="307">
        <f t="shared" si="24"/>
        <v>0</v>
      </c>
      <c r="C46" s="206"/>
      <c r="D46" s="271"/>
      <c r="E46" s="271"/>
      <c r="F46" s="271"/>
      <c r="G46" s="271"/>
      <c r="H46" s="271"/>
      <c r="I46" s="271"/>
      <c r="J46" s="271"/>
      <c r="K46" s="271"/>
      <c r="L46" s="271"/>
      <c r="M46" s="271"/>
      <c r="N46" s="271"/>
      <c r="O46" s="271"/>
      <c r="P46" s="271"/>
      <c r="Q46" s="262"/>
      <c r="R46" s="270"/>
      <c r="S46" s="271"/>
      <c r="T46" s="271"/>
      <c r="U46" s="271"/>
      <c r="V46" s="271"/>
      <c r="W46" s="271"/>
      <c r="X46" s="271"/>
      <c r="Y46" s="271"/>
      <c r="Z46" s="271"/>
      <c r="AA46" s="271"/>
      <c r="AB46" s="271"/>
      <c r="AC46" s="271"/>
      <c r="AD46" s="271"/>
      <c r="AE46" s="271"/>
      <c r="AF46" s="272"/>
    </row>
    <row r="47" spans="1:32" ht="15" outlineLevel="1">
      <c r="A47" s="297" t="str">
        <f>'Sales Data'!B29</f>
        <v>Product G</v>
      </c>
      <c r="B47" s="307">
        <f t="shared" si="24"/>
        <v>0</v>
      </c>
      <c r="C47" s="206"/>
      <c r="D47" s="271"/>
      <c r="E47" s="271"/>
      <c r="F47" s="271"/>
      <c r="G47" s="271"/>
      <c r="H47" s="271"/>
      <c r="I47" s="271"/>
      <c r="J47" s="271"/>
      <c r="K47" s="271"/>
      <c r="L47" s="271"/>
      <c r="M47" s="271"/>
      <c r="N47" s="271"/>
      <c r="O47" s="271"/>
      <c r="P47" s="271"/>
      <c r="Q47" s="262"/>
      <c r="R47" s="270"/>
      <c r="S47" s="271"/>
      <c r="T47" s="271"/>
      <c r="U47" s="271"/>
      <c r="V47" s="271"/>
      <c r="W47" s="271"/>
      <c r="X47" s="271"/>
      <c r="Y47" s="271"/>
      <c r="Z47" s="271"/>
      <c r="AA47" s="271"/>
      <c r="AB47" s="271"/>
      <c r="AC47" s="271"/>
      <c r="AD47" s="271"/>
      <c r="AE47" s="271"/>
      <c r="AF47" s="272"/>
    </row>
    <row r="48" spans="1:32" ht="15" outlineLevel="1">
      <c r="A48" s="297" t="str">
        <f>'Sales Data'!B30</f>
        <v>Product H</v>
      </c>
      <c r="B48" s="307">
        <f t="shared" si="24"/>
        <v>0</v>
      </c>
      <c r="C48" s="206"/>
      <c r="D48" s="271"/>
      <c r="E48" s="271"/>
      <c r="F48" s="271"/>
      <c r="G48" s="271"/>
      <c r="H48" s="271"/>
      <c r="I48" s="271"/>
      <c r="J48" s="271"/>
      <c r="K48" s="271"/>
      <c r="L48" s="271"/>
      <c r="M48" s="271"/>
      <c r="N48" s="271"/>
      <c r="O48" s="271"/>
      <c r="P48" s="271"/>
      <c r="Q48" s="262"/>
      <c r="R48" s="270"/>
      <c r="S48" s="271"/>
      <c r="T48" s="271"/>
      <c r="U48" s="271"/>
      <c r="V48" s="271"/>
      <c r="W48" s="271"/>
      <c r="X48" s="271"/>
      <c r="Y48" s="271"/>
      <c r="Z48" s="271"/>
      <c r="AA48" s="271"/>
      <c r="AB48" s="271"/>
      <c r="AC48" s="271"/>
      <c r="AD48" s="271"/>
      <c r="AE48" s="271"/>
      <c r="AF48" s="272"/>
    </row>
    <row r="49" spans="1:32" ht="15" outlineLevel="1">
      <c r="A49" s="297" t="str">
        <f>'Sales Data'!B31</f>
        <v>Product I</v>
      </c>
      <c r="B49" s="307">
        <f t="shared" si="24"/>
        <v>0</v>
      </c>
      <c r="C49" s="206"/>
      <c r="D49" s="271"/>
      <c r="E49" s="271"/>
      <c r="F49" s="271"/>
      <c r="G49" s="271"/>
      <c r="H49" s="271"/>
      <c r="I49" s="271"/>
      <c r="J49" s="271"/>
      <c r="K49" s="271"/>
      <c r="L49" s="271"/>
      <c r="M49" s="271"/>
      <c r="N49" s="271"/>
      <c r="O49" s="271"/>
      <c r="P49" s="271"/>
      <c r="Q49" s="262"/>
      <c r="R49" s="270"/>
      <c r="S49" s="271"/>
      <c r="T49" s="271"/>
      <c r="U49" s="271"/>
      <c r="V49" s="271"/>
      <c r="W49" s="271"/>
      <c r="X49" s="271"/>
      <c r="Y49" s="271"/>
      <c r="Z49" s="271"/>
      <c r="AA49" s="271"/>
      <c r="AB49" s="271"/>
      <c r="AC49" s="271"/>
      <c r="AD49" s="271"/>
      <c r="AE49" s="271"/>
      <c r="AF49" s="272"/>
    </row>
    <row r="50" spans="1:32" ht="15" outlineLevel="1">
      <c r="A50" s="297" t="str">
        <f>'Sales Data'!B32</f>
        <v>Product J</v>
      </c>
      <c r="B50" s="307">
        <f t="shared" si="24"/>
        <v>0</v>
      </c>
      <c r="C50" s="206"/>
      <c r="D50" s="271"/>
      <c r="E50" s="271"/>
      <c r="F50" s="271"/>
      <c r="G50" s="271"/>
      <c r="H50" s="271"/>
      <c r="I50" s="271"/>
      <c r="J50" s="271"/>
      <c r="K50" s="271"/>
      <c r="L50" s="271"/>
      <c r="M50" s="271"/>
      <c r="N50" s="271"/>
      <c r="O50" s="271"/>
      <c r="P50" s="271"/>
      <c r="Q50" s="262"/>
      <c r="R50" s="270"/>
      <c r="S50" s="271"/>
      <c r="T50" s="271"/>
      <c r="U50" s="271"/>
      <c r="V50" s="271"/>
      <c r="W50" s="271"/>
      <c r="X50" s="271"/>
      <c r="Y50" s="271"/>
      <c r="Z50" s="271"/>
      <c r="AA50" s="271"/>
      <c r="AB50" s="271"/>
      <c r="AC50" s="271"/>
      <c r="AD50" s="271"/>
      <c r="AE50" s="271"/>
      <c r="AF50" s="272"/>
    </row>
    <row r="51" spans="1:32" ht="15" outlineLevel="1">
      <c r="A51" s="297" t="str">
        <f>'Sales Data'!B33</f>
        <v>Product K</v>
      </c>
      <c r="B51" s="307">
        <f t="shared" si="24"/>
        <v>0</v>
      </c>
      <c r="C51" s="206"/>
      <c r="D51" s="271"/>
      <c r="E51" s="271"/>
      <c r="F51" s="271"/>
      <c r="G51" s="271"/>
      <c r="H51" s="271"/>
      <c r="I51" s="271"/>
      <c r="J51" s="271"/>
      <c r="K51" s="271"/>
      <c r="L51" s="271"/>
      <c r="M51" s="271"/>
      <c r="N51" s="271"/>
      <c r="O51" s="271"/>
      <c r="P51" s="271"/>
      <c r="Q51" s="262"/>
      <c r="R51" s="270"/>
      <c r="S51" s="271"/>
      <c r="T51" s="271"/>
      <c r="U51" s="271"/>
      <c r="V51" s="271"/>
      <c r="W51" s="271"/>
      <c r="X51" s="271"/>
      <c r="Y51" s="271"/>
      <c r="Z51" s="271"/>
      <c r="AA51" s="271"/>
      <c r="AB51" s="271"/>
      <c r="AC51" s="271"/>
      <c r="AD51" s="271"/>
      <c r="AE51" s="271"/>
      <c r="AF51" s="272"/>
    </row>
    <row r="52" spans="1:32" ht="15.75" outlineLevel="1" thickBot="1">
      <c r="A52" s="297" t="str">
        <f>'Sales Data'!B34</f>
        <v>Product L</v>
      </c>
      <c r="B52" s="308">
        <f t="shared" si="24"/>
        <v>0</v>
      </c>
      <c r="C52" s="206"/>
      <c r="D52" s="271"/>
      <c r="E52" s="271"/>
      <c r="F52" s="271"/>
      <c r="G52" s="271"/>
      <c r="H52" s="271"/>
      <c r="I52" s="271"/>
      <c r="J52" s="271"/>
      <c r="K52" s="271"/>
      <c r="L52" s="271"/>
      <c r="M52" s="271"/>
      <c r="N52" s="271"/>
      <c r="O52" s="271"/>
      <c r="P52" s="271"/>
      <c r="Q52" s="262"/>
      <c r="R52" s="270"/>
      <c r="S52" s="271"/>
      <c r="T52" s="271"/>
      <c r="U52" s="271"/>
      <c r="V52" s="271"/>
      <c r="W52" s="271"/>
      <c r="X52" s="271"/>
      <c r="Y52" s="271"/>
      <c r="Z52" s="271"/>
      <c r="AA52" s="271"/>
      <c r="AB52" s="271"/>
      <c r="AC52" s="271"/>
      <c r="AD52" s="271"/>
      <c r="AE52" s="271"/>
      <c r="AF52" s="272"/>
    </row>
    <row r="53" spans="1:32" s="10" customFormat="1" ht="15" outlineLevel="1">
      <c r="A53" s="297"/>
      <c r="B53" s="206"/>
      <c r="C53" s="206"/>
      <c r="D53" s="271"/>
      <c r="E53" s="271"/>
      <c r="F53" s="271"/>
      <c r="G53" s="271"/>
      <c r="H53" s="271"/>
      <c r="I53" s="271"/>
      <c r="J53" s="271"/>
      <c r="K53" s="271"/>
      <c r="L53" s="271"/>
      <c r="M53" s="271"/>
      <c r="N53" s="271"/>
      <c r="O53" s="271"/>
      <c r="P53" s="271"/>
      <c r="Q53" s="262"/>
      <c r="R53" s="270"/>
      <c r="S53" s="271"/>
      <c r="T53" s="271"/>
      <c r="U53" s="271"/>
      <c r="V53" s="271"/>
      <c r="W53" s="271"/>
      <c r="X53" s="271"/>
      <c r="Y53" s="271"/>
      <c r="Z53" s="271"/>
      <c r="AA53" s="271"/>
      <c r="AB53" s="271"/>
      <c r="AC53" s="271"/>
      <c r="AD53" s="271"/>
      <c r="AE53" s="271"/>
      <c r="AF53" s="272"/>
    </row>
    <row r="54" spans="1:32" s="10" customFormat="1" ht="15.75" thickBot="1">
      <c r="A54" s="309"/>
      <c r="B54" s="310"/>
      <c r="C54" s="310"/>
      <c r="D54" s="311"/>
      <c r="E54" s="311"/>
      <c r="F54" s="311"/>
      <c r="G54" s="311"/>
      <c r="H54" s="311"/>
      <c r="I54" s="311"/>
      <c r="J54" s="311"/>
      <c r="K54" s="311"/>
      <c r="L54" s="311"/>
      <c r="M54" s="311"/>
      <c r="N54" s="311"/>
      <c r="O54" s="311"/>
      <c r="P54" s="311"/>
      <c r="Q54" s="262"/>
      <c r="R54" s="312"/>
      <c r="S54" s="311"/>
      <c r="T54" s="311"/>
      <c r="U54" s="311"/>
      <c r="V54" s="311"/>
      <c r="W54" s="311"/>
      <c r="X54" s="311"/>
      <c r="Y54" s="311"/>
      <c r="Z54" s="311"/>
      <c r="AA54" s="311"/>
      <c r="AB54" s="311"/>
      <c r="AC54" s="311"/>
      <c r="AD54" s="311"/>
      <c r="AE54" s="311"/>
      <c r="AF54" s="313"/>
    </row>
  </sheetData>
  <sheetProtection/>
  <protectedRanges>
    <protectedRange password="CA99" sqref="B12:P23 R12:AF23" name="Range1"/>
  </protectedRanges>
  <printOptions/>
  <pageMargins left="0.433070866141732" right="0.511811023622047" top="0.511811023622047" bottom="0.511811023622047" header="0.511811023622047" footer="0.511811023622047"/>
  <pageSetup fitToHeight="2" horizontalDpi="300" verticalDpi="300" orientation="landscape" scale="56"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AF50"/>
  <sheetViews>
    <sheetView zoomScale="80" zoomScaleNormal="80" zoomScalePageLayoutView="0" workbookViewId="0" topLeftCell="A1">
      <selection activeCell="A1" sqref="A1"/>
    </sheetView>
  </sheetViews>
  <sheetFormatPr defaultColWidth="9.140625" defaultRowHeight="12.75" outlineLevelRow="1"/>
  <cols>
    <col min="1" max="1" width="30.57421875" style="0" customWidth="1"/>
    <col min="2" max="16" width="12.7109375" style="0" customWidth="1"/>
    <col min="17" max="17" width="2.7109375" style="0" customWidth="1"/>
    <col min="18" max="32" width="12.7109375" style="0" customWidth="1"/>
  </cols>
  <sheetData>
    <row r="1" spans="1:24" s="1" customFormat="1" ht="18">
      <c r="A1" s="28" t="str">
        <f>'User Guide'!A2</f>
        <v>On-Farm Processing Recipe Based Costing Tool</v>
      </c>
      <c r="B1" s="14"/>
      <c r="C1" s="14"/>
      <c r="D1" s="14"/>
      <c r="E1" s="14"/>
      <c r="F1" s="10"/>
      <c r="G1" s="10"/>
      <c r="H1" s="10"/>
      <c r="I1" s="14"/>
      <c r="J1" s="10"/>
      <c r="K1" s="10"/>
      <c r="L1" s="10"/>
      <c r="M1" s="10"/>
      <c r="N1" s="10"/>
      <c r="O1" s="10"/>
      <c r="P1" s="10"/>
      <c r="Q1" s="10"/>
      <c r="R1" s="10"/>
      <c r="S1" s="10"/>
      <c r="T1" s="10"/>
      <c r="U1" s="10"/>
      <c r="V1" s="10"/>
      <c r="W1" s="10"/>
      <c r="X1" s="10"/>
    </row>
    <row r="2" spans="1:24" s="1" customFormat="1" ht="18">
      <c r="A2" s="28" t="s">
        <v>230</v>
      </c>
      <c r="B2" s="14"/>
      <c r="C2" s="14"/>
      <c r="D2" s="14"/>
      <c r="E2" s="14"/>
      <c r="F2" s="10"/>
      <c r="G2" s="10"/>
      <c r="H2" s="10"/>
      <c r="I2" s="14"/>
      <c r="J2" s="10"/>
      <c r="K2" s="10"/>
      <c r="L2" s="10"/>
      <c r="M2" s="10"/>
      <c r="N2" s="10"/>
      <c r="O2" s="10"/>
      <c r="P2" s="10"/>
      <c r="Q2" s="10"/>
      <c r="R2" s="10"/>
      <c r="S2" s="10"/>
      <c r="T2" s="10"/>
      <c r="U2" s="10"/>
      <c r="V2" s="10"/>
      <c r="W2" s="10"/>
      <c r="X2" s="10"/>
    </row>
    <row r="3" spans="1:24" s="1" customFormat="1" ht="18.75" thickBot="1">
      <c r="A3" s="28"/>
      <c r="B3" s="14"/>
      <c r="C3" s="14"/>
      <c r="D3" s="14"/>
      <c r="E3" s="14"/>
      <c r="F3" s="10"/>
      <c r="G3" s="10"/>
      <c r="H3" s="10"/>
      <c r="I3" s="14"/>
      <c r="J3" s="10"/>
      <c r="K3" s="10"/>
      <c r="L3" s="10"/>
      <c r="M3" s="10"/>
      <c r="N3" s="10"/>
      <c r="O3" s="10"/>
      <c r="P3" s="10"/>
      <c r="Q3" s="10"/>
      <c r="R3" s="10"/>
      <c r="S3" s="10"/>
      <c r="T3" s="10"/>
      <c r="U3" s="10"/>
      <c r="V3" s="10"/>
      <c r="W3" s="10"/>
      <c r="X3" s="10"/>
    </row>
    <row r="4" spans="1:32" s="1" customFormat="1" ht="18.75" thickBot="1">
      <c r="A4" s="23" t="str">
        <f>'Costs Input'!A7</f>
        <v>Recipe 2</v>
      </c>
      <c r="B4" s="346" t="s">
        <v>150</v>
      </c>
      <c r="C4" s="129"/>
      <c r="D4" s="129"/>
      <c r="E4" s="129"/>
      <c r="F4" s="129"/>
      <c r="G4" s="129"/>
      <c r="H4" s="129"/>
      <c r="I4" s="129"/>
      <c r="J4" s="129"/>
      <c r="K4" s="129"/>
      <c r="L4" s="129"/>
      <c r="M4" s="129"/>
      <c r="N4" s="129"/>
      <c r="O4" s="129"/>
      <c r="P4" s="130"/>
      <c r="Q4" s="43"/>
      <c r="R4" s="315" t="s">
        <v>151</v>
      </c>
      <c r="S4" s="127"/>
      <c r="T4" s="127"/>
      <c r="U4" s="127"/>
      <c r="V4" s="127"/>
      <c r="W4" s="127"/>
      <c r="X4" s="127"/>
      <c r="Y4" s="127"/>
      <c r="Z4" s="127"/>
      <c r="AA4" s="127"/>
      <c r="AB4" s="127"/>
      <c r="AC4" s="127"/>
      <c r="AD4" s="127"/>
      <c r="AE4" s="127"/>
      <c r="AF4" s="128"/>
    </row>
    <row r="5" spans="1:32" s="90" customFormat="1" ht="35.25" customHeight="1" thickBot="1">
      <c r="A5" s="257" t="s">
        <v>12</v>
      </c>
      <c r="B5" s="258" t="s">
        <v>167</v>
      </c>
      <c r="C5" s="258" t="s">
        <v>167</v>
      </c>
      <c r="D5" s="258" t="s">
        <v>167</v>
      </c>
      <c r="E5" s="258" t="s">
        <v>167</v>
      </c>
      <c r="F5" s="258" t="s">
        <v>167</v>
      </c>
      <c r="G5" s="258" t="s">
        <v>167</v>
      </c>
      <c r="H5" s="258" t="s">
        <v>167</v>
      </c>
      <c r="I5" s="258" t="s">
        <v>167</v>
      </c>
      <c r="J5" s="258" t="s">
        <v>167</v>
      </c>
      <c r="K5" s="258" t="s">
        <v>167</v>
      </c>
      <c r="L5" s="258" t="s">
        <v>167</v>
      </c>
      <c r="M5" s="258" t="s">
        <v>167</v>
      </c>
      <c r="N5" s="258" t="s">
        <v>167</v>
      </c>
      <c r="O5" s="258" t="s">
        <v>167</v>
      </c>
      <c r="P5" s="258" t="s">
        <v>167</v>
      </c>
      <c r="Q5" s="259"/>
      <c r="R5" s="316" t="s">
        <v>167</v>
      </c>
      <c r="S5" s="316" t="s">
        <v>167</v>
      </c>
      <c r="T5" s="316" t="s">
        <v>167</v>
      </c>
      <c r="U5" s="316" t="s">
        <v>167</v>
      </c>
      <c r="V5" s="316" t="s">
        <v>167</v>
      </c>
      <c r="W5" s="316" t="s">
        <v>167</v>
      </c>
      <c r="X5" s="316" t="s">
        <v>167</v>
      </c>
      <c r="Y5" s="316" t="s">
        <v>167</v>
      </c>
      <c r="Z5" s="316" t="s">
        <v>167</v>
      </c>
      <c r="AA5" s="316" t="s">
        <v>167</v>
      </c>
      <c r="AB5" s="316" t="s">
        <v>167</v>
      </c>
      <c r="AC5" s="316" t="s">
        <v>167</v>
      </c>
      <c r="AD5" s="316" t="s">
        <v>167</v>
      </c>
      <c r="AE5" s="316" t="s">
        <v>167</v>
      </c>
      <c r="AF5" s="316" t="s">
        <v>167</v>
      </c>
    </row>
    <row r="6" spans="1:32" s="1" customFormat="1" ht="16.5" thickBot="1">
      <c r="A6" s="260" t="s">
        <v>50</v>
      </c>
      <c r="B6" s="261">
        <f>VLOOKUP('Recipe 2'!B5,Ingredients!$A:$XFD,2,FALSE)</f>
        <v>0</v>
      </c>
      <c r="C6" s="261">
        <f>VLOOKUP('Recipe 2'!C5,Ingredients!$A:$XFD,2,FALSE)</f>
        <v>0</v>
      </c>
      <c r="D6" s="261">
        <f>VLOOKUP('Recipe 2'!D5,Ingredients!$A:$XFD,2,FALSE)</f>
        <v>0</v>
      </c>
      <c r="E6" s="261">
        <f>VLOOKUP('Recipe 2'!E5,Ingredients!$A:$XFD,2,FALSE)</f>
        <v>0</v>
      </c>
      <c r="F6" s="261">
        <f>VLOOKUP('Recipe 2'!F5,Ingredients!$A:$XFD,2,FALSE)</f>
        <v>0</v>
      </c>
      <c r="G6" s="261">
        <f>VLOOKUP('Recipe 2'!G5,Ingredients!$A:$XFD,2,FALSE)</f>
        <v>0</v>
      </c>
      <c r="H6" s="261">
        <f>VLOOKUP('Recipe 2'!H5,Ingredients!$A:$XFD,2,FALSE)</f>
        <v>0</v>
      </c>
      <c r="I6" s="261">
        <f>VLOOKUP('Recipe 2'!I5,Ingredients!$A:$XFD,2,FALSE)</f>
        <v>0</v>
      </c>
      <c r="J6" s="261">
        <f>VLOOKUP('Recipe 2'!J5,Ingredients!$A:$XFD,2,FALSE)</f>
        <v>0</v>
      </c>
      <c r="K6" s="261">
        <f>VLOOKUP('Recipe 2'!K5,Ingredients!$A:$XFD,2,FALSE)</f>
        <v>0</v>
      </c>
      <c r="L6" s="261">
        <f>VLOOKUP('Recipe 2'!L5,Ingredients!$A:$XFD,2,FALSE)</f>
        <v>0</v>
      </c>
      <c r="M6" s="261">
        <f>VLOOKUP('Recipe 2'!M5,Ingredients!$A:$XFD,2,FALSE)</f>
        <v>0</v>
      </c>
      <c r="N6" s="261">
        <f>VLOOKUP('Recipe 2'!N5,Ingredients!$A:$XFD,2,FALSE)</f>
        <v>0</v>
      </c>
      <c r="O6" s="261">
        <f>VLOOKUP('Recipe 2'!O5,Ingredients!$A:$XFD,2,FALSE)</f>
        <v>0</v>
      </c>
      <c r="P6" s="261">
        <f>VLOOKUP('Recipe 2'!P5,Ingredients!$A:$XFD,2,FALSE)</f>
        <v>0</v>
      </c>
      <c r="Q6" s="270"/>
      <c r="R6" s="317">
        <f>VLOOKUP('Recipe 2'!R5,Ingredients!$A:$XFD,2,FALSE)</f>
        <v>0</v>
      </c>
      <c r="S6" s="318">
        <f>VLOOKUP('Recipe 2'!S5,Ingredients!$A:$XFD,2,FALSE)</f>
        <v>0</v>
      </c>
      <c r="T6" s="318">
        <f>VLOOKUP('Recipe 2'!T5,Ingredients!$A:$XFD,2,FALSE)</f>
        <v>0</v>
      </c>
      <c r="U6" s="318">
        <f>VLOOKUP('Recipe 2'!U5,Ingredients!$A:$XFD,2,FALSE)</f>
        <v>0</v>
      </c>
      <c r="V6" s="318">
        <f>VLOOKUP('Recipe 2'!V5,Ingredients!$A:$XFD,2,FALSE)</f>
        <v>0</v>
      </c>
      <c r="W6" s="318">
        <f>VLOOKUP('Recipe 2'!W5,Ingredients!$A:$XFD,2,FALSE)</f>
        <v>0</v>
      </c>
      <c r="X6" s="318">
        <f>VLOOKUP('Recipe 2'!X5,Ingredients!$A:$XFD,2,FALSE)</f>
        <v>0</v>
      </c>
      <c r="Y6" s="318">
        <f>VLOOKUP('Recipe 2'!Y5,Ingredients!$A:$XFD,2,FALSE)</f>
        <v>0</v>
      </c>
      <c r="Z6" s="318">
        <f>VLOOKUP('Recipe 2'!Z5,Ingredients!$A:$XFD,2,FALSE)</f>
        <v>0</v>
      </c>
      <c r="AA6" s="318">
        <f>VLOOKUP('Recipe 2'!AA5,Ingredients!$A:$XFD,2,FALSE)</f>
        <v>0</v>
      </c>
      <c r="AB6" s="318">
        <f>VLOOKUP('Recipe 2'!AB5,Ingredients!$A:$XFD,2,FALSE)</f>
        <v>0</v>
      </c>
      <c r="AC6" s="318">
        <f>VLOOKUP('Recipe 2'!AC5,Ingredients!$A:$XFD,2,FALSE)</f>
        <v>0</v>
      </c>
      <c r="AD6" s="318">
        <f>VLOOKUP('Recipe 2'!AD5,Ingredients!$A:$XFD,2,FALSE)</f>
        <v>0</v>
      </c>
      <c r="AE6" s="318">
        <f>VLOOKUP('Recipe 2'!AE5,Ingredients!$A:$XFD,2,FALSE)</f>
        <v>0</v>
      </c>
      <c r="AF6" s="319">
        <f>VLOOKUP('Recipe 2'!AF5,Ingredients!$A:$XFD,2,FALSE)</f>
        <v>0</v>
      </c>
    </row>
    <row r="7" spans="1:32" s="10" customFormat="1" ht="15" collapsed="1">
      <c r="A7" s="320"/>
      <c r="B7" s="323" t="s">
        <v>287</v>
      </c>
      <c r="C7" s="321"/>
      <c r="D7" s="268"/>
      <c r="E7" s="268"/>
      <c r="F7" s="268"/>
      <c r="G7" s="268"/>
      <c r="H7" s="268"/>
      <c r="I7" s="268"/>
      <c r="J7" s="268"/>
      <c r="K7" s="268"/>
      <c r="L7" s="268"/>
      <c r="M7" s="268"/>
      <c r="N7" s="268"/>
      <c r="O7" s="268"/>
      <c r="P7" s="268"/>
      <c r="Q7" s="262"/>
      <c r="R7" s="327" t="s">
        <v>287</v>
      </c>
      <c r="S7" s="271"/>
      <c r="T7" s="271"/>
      <c r="U7" s="271"/>
      <c r="V7" s="271"/>
      <c r="W7" s="271"/>
      <c r="X7" s="271"/>
      <c r="Y7" s="271"/>
      <c r="Z7" s="271"/>
      <c r="AA7" s="271"/>
      <c r="AB7" s="271"/>
      <c r="AC7" s="271"/>
      <c r="AD7" s="271"/>
      <c r="AE7" s="271"/>
      <c r="AF7" s="272"/>
    </row>
    <row r="8" spans="1:32" s="103" customFormat="1" ht="15.75">
      <c r="A8" s="322" t="str">
        <f>'Costs Input'!A7</f>
        <v>Recipe 2</v>
      </c>
      <c r="B8" s="323" t="s">
        <v>288</v>
      </c>
      <c r="C8" s="324"/>
      <c r="D8" s="325"/>
      <c r="E8" s="325"/>
      <c r="F8" s="325"/>
      <c r="G8" s="325"/>
      <c r="H8" s="325"/>
      <c r="I8" s="325"/>
      <c r="J8" s="325"/>
      <c r="K8" s="325"/>
      <c r="L8" s="325"/>
      <c r="M8" s="325"/>
      <c r="N8" s="325"/>
      <c r="O8" s="325"/>
      <c r="P8" s="325"/>
      <c r="Q8" s="326"/>
      <c r="R8" s="327" t="s">
        <v>288</v>
      </c>
      <c r="S8" s="324"/>
      <c r="T8" s="325"/>
      <c r="U8" s="325"/>
      <c r="V8" s="325"/>
      <c r="W8" s="325"/>
      <c r="X8" s="325"/>
      <c r="Y8" s="325"/>
      <c r="Z8" s="325"/>
      <c r="AA8" s="325"/>
      <c r="AB8" s="325"/>
      <c r="AC8" s="325"/>
      <c r="AD8" s="325"/>
      <c r="AE8" s="325"/>
      <c r="AF8" s="328"/>
    </row>
    <row r="9" spans="1:32" s="90" customFormat="1" ht="15" outlineLevel="1">
      <c r="A9" s="329" t="str">
        <f>'Sales Data'!B53</f>
        <v>a</v>
      </c>
      <c r="B9" s="330"/>
      <c r="C9" s="330"/>
      <c r="D9" s="330"/>
      <c r="E9" s="330"/>
      <c r="F9" s="330"/>
      <c r="G9" s="330"/>
      <c r="H9" s="330"/>
      <c r="I9" s="330"/>
      <c r="J9" s="330"/>
      <c r="K9" s="330"/>
      <c r="L9" s="330"/>
      <c r="M9" s="330"/>
      <c r="N9" s="330"/>
      <c r="O9" s="330"/>
      <c r="P9" s="331"/>
      <c r="Q9" s="259"/>
      <c r="R9" s="332"/>
      <c r="S9" s="330"/>
      <c r="T9" s="330"/>
      <c r="U9" s="330"/>
      <c r="V9" s="330"/>
      <c r="W9" s="330"/>
      <c r="X9" s="330"/>
      <c r="Y9" s="330"/>
      <c r="Z9" s="330"/>
      <c r="AA9" s="330"/>
      <c r="AB9" s="330"/>
      <c r="AC9" s="330"/>
      <c r="AD9" s="330"/>
      <c r="AE9" s="330"/>
      <c r="AF9" s="333"/>
    </row>
    <row r="10" spans="1:32" s="90" customFormat="1" ht="15" outlineLevel="1">
      <c r="A10" s="329" t="str">
        <f>'Sales Data'!B54</f>
        <v>b</v>
      </c>
      <c r="B10" s="330"/>
      <c r="C10" s="330"/>
      <c r="D10" s="330"/>
      <c r="E10" s="330"/>
      <c r="F10" s="330"/>
      <c r="G10" s="330"/>
      <c r="H10" s="330"/>
      <c r="I10" s="330"/>
      <c r="J10" s="330"/>
      <c r="K10" s="330"/>
      <c r="L10" s="330"/>
      <c r="M10" s="330"/>
      <c r="N10" s="330"/>
      <c r="O10" s="330"/>
      <c r="P10" s="331"/>
      <c r="Q10" s="259"/>
      <c r="R10" s="332"/>
      <c r="S10" s="330"/>
      <c r="T10" s="330"/>
      <c r="U10" s="330"/>
      <c r="V10" s="330"/>
      <c r="W10" s="330"/>
      <c r="X10" s="330"/>
      <c r="Y10" s="330"/>
      <c r="Z10" s="330"/>
      <c r="AA10" s="330"/>
      <c r="AB10" s="330"/>
      <c r="AC10" s="330"/>
      <c r="AD10" s="330"/>
      <c r="AE10" s="330"/>
      <c r="AF10" s="333"/>
    </row>
    <row r="11" spans="1:32" s="90" customFormat="1" ht="15" outlineLevel="1">
      <c r="A11" s="329" t="str">
        <f>'Sales Data'!B55</f>
        <v>c</v>
      </c>
      <c r="B11" s="330"/>
      <c r="C11" s="330"/>
      <c r="D11" s="330"/>
      <c r="E11" s="330"/>
      <c r="F11" s="330"/>
      <c r="G11" s="330"/>
      <c r="H11" s="330"/>
      <c r="I11" s="330"/>
      <c r="J11" s="330"/>
      <c r="K11" s="330"/>
      <c r="L11" s="330"/>
      <c r="M11" s="330"/>
      <c r="N11" s="330"/>
      <c r="O11" s="330"/>
      <c r="P11" s="331"/>
      <c r="Q11" s="259"/>
      <c r="R11" s="332"/>
      <c r="S11" s="330"/>
      <c r="T11" s="330"/>
      <c r="U11" s="330"/>
      <c r="V11" s="330"/>
      <c r="W11" s="330"/>
      <c r="X11" s="330"/>
      <c r="Y11" s="330"/>
      <c r="Z11" s="330"/>
      <c r="AA11" s="330"/>
      <c r="AB11" s="330"/>
      <c r="AC11" s="330"/>
      <c r="AD11" s="330"/>
      <c r="AE11" s="330"/>
      <c r="AF11" s="333"/>
    </row>
    <row r="12" spans="1:32" s="90" customFormat="1" ht="15" outlineLevel="1">
      <c r="A12" s="329" t="str">
        <f>'Sales Data'!B56</f>
        <v>d</v>
      </c>
      <c r="B12" s="330"/>
      <c r="C12" s="330"/>
      <c r="D12" s="330"/>
      <c r="E12" s="330"/>
      <c r="F12" s="330"/>
      <c r="G12" s="330"/>
      <c r="H12" s="330"/>
      <c r="I12" s="330"/>
      <c r="J12" s="330"/>
      <c r="K12" s="330"/>
      <c r="L12" s="330"/>
      <c r="M12" s="330"/>
      <c r="N12" s="330"/>
      <c r="O12" s="330"/>
      <c r="P12" s="331"/>
      <c r="Q12" s="259"/>
      <c r="R12" s="332"/>
      <c r="S12" s="330"/>
      <c r="T12" s="330"/>
      <c r="U12" s="330"/>
      <c r="V12" s="330"/>
      <c r="W12" s="330"/>
      <c r="X12" s="330"/>
      <c r="Y12" s="330"/>
      <c r="Z12" s="330"/>
      <c r="AA12" s="330"/>
      <c r="AB12" s="330"/>
      <c r="AC12" s="330"/>
      <c r="AD12" s="330"/>
      <c r="AE12" s="330"/>
      <c r="AF12" s="333"/>
    </row>
    <row r="13" spans="1:32" s="90" customFormat="1" ht="15" outlineLevel="1">
      <c r="A13" s="329" t="str">
        <f>'Sales Data'!B57</f>
        <v>e</v>
      </c>
      <c r="B13" s="330"/>
      <c r="C13" s="330"/>
      <c r="D13" s="330"/>
      <c r="E13" s="330"/>
      <c r="F13" s="330"/>
      <c r="G13" s="330"/>
      <c r="H13" s="330"/>
      <c r="I13" s="330"/>
      <c r="J13" s="330"/>
      <c r="K13" s="330"/>
      <c r="L13" s="330"/>
      <c r="M13" s="330"/>
      <c r="N13" s="330"/>
      <c r="O13" s="330"/>
      <c r="P13" s="331"/>
      <c r="Q13" s="259"/>
      <c r="R13" s="332"/>
      <c r="S13" s="330"/>
      <c r="T13" s="330"/>
      <c r="U13" s="330"/>
      <c r="V13" s="330"/>
      <c r="W13" s="330"/>
      <c r="X13" s="330"/>
      <c r="Y13" s="330"/>
      <c r="Z13" s="330"/>
      <c r="AA13" s="330"/>
      <c r="AB13" s="330"/>
      <c r="AC13" s="330"/>
      <c r="AD13" s="330"/>
      <c r="AE13" s="330"/>
      <c r="AF13" s="333"/>
    </row>
    <row r="14" spans="1:32" s="90" customFormat="1" ht="15" outlineLevel="1">
      <c r="A14" s="329" t="str">
        <f>'Sales Data'!B58</f>
        <v>f</v>
      </c>
      <c r="B14" s="330"/>
      <c r="C14" s="330"/>
      <c r="D14" s="330"/>
      <c r="E14" s="330"/>
      <c r="F14" s="330"/>
      <c r="G14" s="330"/>
      <c r="H14" s="330"/>
      <c r="I14" s="330"/>
      <c r="J14" s="330"/>
      <c r="K14" s="330"/>
      <c r="L14" s="330"/>
      <c r="M14" s="330"/>
      <c r="N14" s="330"/>
      <c r="O14" s="330"/>
      <c r="P14" s="331"/>
      <c r="Q14" s="259"/>
      <c r="R14" s="332"/>
      <c r="S14" s="330"/>
      <c r="T14" s="330"/>
      <c r="U14" s="330"/>
      <c r="V14" s="330"/>
      <c r="W14" s="330"/>
      <c r="X14" s="330"/>
      <c r="Y14" s="330"/>
      <c r="Z14" s="330"/>
      <c r="AA14" s="330"/>
      <c r="AB14" s="330"/>
      <c r="AC14" s="330"/>
      <c r="AD14" s="330"/>
      <c r="AE14" s="330"/>
      <c r="AF14" s="333"/>
    </row>
    <row r="15" spans="1:32" s="90" customFormat="1" ht="15" outlineLevel="1">
      <c r="A15" s="329" t="str">
        <f>'Sales Data'!B59</f>
        <v>g</v>
      </c>
      <c r="B15" s="330"/>
      <c r="C15" s="330"/>
      <c r="D15" s="330"/>
      <c r="E15" s="330"/>
      <c r="F15" s="330"/>
      <c r="G15" s="330"/>
      <c r="H15" s="330"/>
      <c r="I15" s="330"/>
      <c r="J15" s="330"/>
      <c r="K15" s="330"/>
      <c r="L15" s="330"/>
      <c r="M15" s="330"/>
      <c r="N15" s="330"/>
      <c r="O15" s="330"/>
      <c r="P15" s="331"/>
      <c r="Q15" s="259"/>
      <c r="R15" s="332"/>
      <c r="S15" s="330"/>
      <c r="T15" s="330"/>
      <c r="U15" s="330"/>
      <c r="V15" s="330"/>
      <c r="W15" s="330"/>
      <c r="X15" s="330"/>
      <c r="Y15" s="330"/>
      <c r="Z15" s="330"/>
      <c r="AA15" s="330"/>
      <c r="AB15" s="330"/>
      <c r="AC15" s="330"/>
      <c r="AD15" s="330"/>
      <c r="AE15" s="330"/>
      <c r="AF15" s="333"/>
    </row>
    <row r="16" spans="1:32" s="90" customFormat="1" ht="15" outlineLevel="1">
      <c r="A16" s="329" t="str">
        <f>'Sales Data'!B60</f>
        <v>h</v>
      </c>
      <c r="B16" s="330"/>
      <c r="C16" s="330"/>
      <c r="D16" s="330"/>
      <c r="E16" s="330"/>
      <c r="F16" s="330"/>
      <c r="G16" s="330"/>
      <c r="H16" s="330"/>
      <c r="I16" s="330"/>
      <c r="J16" s="330"/>
      <c r="K16" s="330"/>
      <c r="L16" s="330"/>
      <c r="M16" s="330"/>
      <c r="N16" s="330"/>
      <c r="O16" s="330"/>
      <c r="P16" s="331"/>
      <c r="Q16" s="259"/>
      <c r="R16" s="332"/>
      <c r="S16" s="330"/>
      <c r="T16" s="330"/>
      <c r="U16" s="330"/>
      <c r="V16" s="330"/>
      <c r="W16" s="330"/>
      <c r="X16" s="330"/>
      <c r="Y16" s="330"/>
      <c r="Z16" s="330"/>
      <c r="AA16" s="330"/>
      <c r="AB16" s="330"/>
      <c r="AC16" s="330"/>
      <c r="AD16" s="330"/>
      <c r="AE16" s="330"/>
      <c r="AF16" s="333"/>
    </row>
    <row r="17" spans="1:32" s="90" customFormat="1" ht="15" outlineLevel="1">
      <c r="A17" s="329" t="str">
        <f>'Sales Data'!B61</f>
        <v>i</v>
      </c>
      <c r="B17" s="330"/>
      <c r="C17" s="330"/>
      <c r="D17" s="330"/>
      <c r="E17" s="330"/>
      <c r="F17" s="330"/>
      <c r="G17" s="330"/>
      <c r="H17" s="330"/>
      <c r="I17" s="330"/>
      <c r="J17" s="330"/>
      <c r="K17" s="330"/>
      <c r="L17" s="330"/>
      <c r="M17" s="330"/>
      <c r="N17" s="330"/>
      <c r="O17" s="330"/>
      <c r="P17" s="331"/>
      <c r="Q17" s="259"/>
      <c r="R17" s="332"/>
      <c r="S17" s="330"/>
      <c r="T17" s="330"/>
      <c r="U17" s="330"/>
      <c r="V17" s="330"/>
      <c r="W17" s="330"/>
      <c r="X17" s="330"/>
      <c r="Y17" s="330"/>
      <c r="Z17" s="330"/>
      <c r="AA17" s="330"/>
      <c r="AB17" s="330"/>
      <c r="AC17" s="330"/>
      <c r="AD17" s="330"/>
      <c r="AE17" s="330"/>
      <c r="AF17" s="333"/>
    </row>
    <row r="18" spans="1:32" s="90" customFormat="1" ht="15" outlineLevel="1">
      <c r="A18" s="329" t="str">
        <f>'Sales Data'!B62</f>
        <v>j</v>
      </c>
      <c r="B18" s="330"/>
      <c r="C18" s="330"/>
      <c r="D18" s="330"/>
      <c r="E18" s="330"/>
      <c r="F18" s="330"/>
      <c r="G18" s="330"/>
      <c r="H18" s="330"/>
      <c r="I18" s="330"/>
      <c r="J18" s="330"/>
      <c r="K18" s="330"/>
      <c r="L18" s="330"/>
      <c r="M18" s="330"/>
      <c r="N18" s="330"/>
      <c r="O18" s="330"/>
      <c r="P18" s="331"/>
      <c r="Q18" s="259"/>
      <c r="R18" s="332"/>
      <c r="S18" s="330"/>
      <c r="T18" s="330"/>
      <c r="U18" s="330"/>
      <c r="V18" s="330"/>
      <c r="W18" s="330"/>
      <c r="X18" s="330"/>
      <c r="Y18" s="330"/>
      <c r="Z18" s="330"/>
      <c r="AA18" s="330"/>
      <c r="AB18" s="330"/>
      <c r="AC18" s="330"/>
      <c r="AD18" s="330"/>
      <c r="AE18" s="330"/>
      <c r="AF18" s="333"/>
    </row>
    <row r="19" spans="1:32" s="90" customFormat="1" ht="15" outlineLevel="1">
      <c r="A19" s="329" t="str">
        <f>'Sales Data'!B63</f>
        <v>k</v>
      </c>
      <c r="B19" s="330"/>
      <c r="C19" s="330"/>
      <c r="D19" s="330"/>
      <c r="E19" s="330"/>
      <c r="F19" s="330"/>
      <c r="G19" s="330"/>
      <c r="H19" s="330"/>
      <c r="I19" s="330"/>
      <c r="J19" s="330"/>
      <c r="K19" s="330"/>
      <c r="L19" s="330"/>
      <c r="M19" s="330"/>
      <c r="N19" s="330"/>
      <c r="O19" s="330"/>
      <c r="P19" s="331"/>
      <c r="Q19" s="259"/>
      <c r="R19" s="332"/>
      <c r="S19" s="330"/>
      <c r="T19" s="330"/>
      <c r="U19" s="330"/>
      <c r="V19" s="330"/>
      <c r="W19" s="330"/>
      <c r="X19" s="330"/>
      <c r="Y19" s="330"/>
      <c r="Z19" s="330"/>
      <c r="AA19" s="330"/>
      <c r="AB19" s="330"/>
      <c r="AC19" s="330"/>
      <c r="AD19" s="330"/>
      <c r="AE19" s="330"/>
      <c r="AF19" s="333"/>
    </row>
    <row r="20" spans="1:32" s="90" customFormat="1" ht="15" outlineLevel="1">
      <c r="A20" s="329" t="str">
        <f>'Sales Data'!B64</f>
        <v>l</v>
      </c>
      <c r="B20" s="330"/>
      <c r="C20" s="330"/>
      <c r="D20" s="330"/>
      <c r="E20" s="330"/>
      <c r="F20" s="330"/>
      <c r="G20" s="330"/>
      <c r="H20" s="330"/>
      <c r="I20" s="330"/>
      <c r="J20" s="330"/>
      <c r="K20" s="330"/>
      <c r="L20" s="330"/>
      <c r="M20" s="330"/>
      <c r="N20" s="330"/>
      <c r="O20" s="330"/>
      <c r="P20" s="331"/>
      <c r="Q20" s="259"/>
      <c r="R20" s="332"/>
      <c r="S20" s="330"/>
      <c r="T20" s="330"/>
      <c r="U20" s="330"/>
      <c r="V20" s="330"/>
      <c r="W20" s="330"/>
      <c r="X20" s="330"/>
      <c r="Y20" s="330"/>
      <c r="Z20" s="330"/>
      <c r="AA20" s="330"/>
      <c r="AB20" s="330"/>
      <c r="AC20" s="330"/>
      <c r="AD20" s="330"/>
      <c r="AE20" s="330"/>
      <c r="AF20" s="333"/>
    </row>
    <row r="21" spans="1:32" s="1" customFormat="1" ht="15" outlineLevel="1">
      <c r="A21" s="334"/>
      <c r="B21" s="271"/>
      <c r="C21" s="271"/>
      <c r="D21" s="271"/>
      <c r="E21" s="271"/>
      <c r="F21" s="271"/>
      <c r="G21" s="271"/>
      <c r="H21" s="271"/>
      <c r="I21" s="271"/>
      <c r="J21" s="271"/>
      <c r="K21" s="271"/>
      <c r="L21" s="271"/>
      <c r="M21" s="271"/>
      <c r="N21" s="271"/>
      <c r="O21" s="271"/>
      <c r="P21" s="271"/>
      <c r="Q21" s="262"/>
      <c r="R21" s="270"/>
      <c r="S21" s="271"/>
      <c r="T21" s="271"/>
      <c r="U21" s="271"/>
      <c r="V21" s="271"/>
      <c r="W21" s="271"/>
      <c r="X21" s="271"/>
      <c r="Y21" s="271"/>
      <c r="Z21" s="271"/>
      <c r="AA21" s="271"/>
      <c r="AB21" s="271"/>
      <c r="AC21" s="271"/>
      <c r="AD21" s="271"/>
      <c r="AE21" s="271"/>
      <c r="AF21" s="272"/>
    </row>
    <row r="22" spans="1:32" s="1" customFormat="1" ht="15.75" outlineLevel="1">
      <c r="A22" s="335" t="s">
        <v>49</v>
      </c>
      <c r="B22" s="271"/>
      <c r="C22" s="271"/>
      <c r="D22" s="271"/>
      <c r="E22" s="271"/>
      <c r="F22" s="271"/>
      <c r="G22" s="271"/>
      <c r="H22" s="271"/>
      <c r="I22" s="271"/>
      <c r="J22" s="271"/>
      <c r="K22" s="271"/>
      <c r="L22" s="271"/>
      <c r="M22" s="271"/>
      <c r="N22" s="271"/>
      <c r="O22" s="271"/>
      <c r="P22" s="271"/>
      <c r="Q22" s="262"/>
      <c r="R22" s="270"/>
      <c r="S22" s="271"/>
      <c r="T22" s="271"/>
      <c r="U22" s="271"/>
      <c r="V22" s="271"/>
      <c r="W22" s="271"/>
      <c r="X22" s="271"/>
      <c r="Y22" s="271"/>
      <c r="Z22" s="271"/>
      <c r="AA22" s="271"/>
      <c r="AB22" s="271"/>
      <c r="AC22" s="271"/>
      <c r="AD22" s="271"/>
      <c r="AE22" s="271"/>
      <c r="AF22" s="272"/>
    </row>
    <row r="23" spans="1:32" s="1" customFormat="1" ht="15" outlineLevel="1">
      <c r="A23" s="336" t="str">
        <f>'Sales Data'!B53</f>
        <v>a</v>
      </c>
      <c r="B23" s="337">
        <f>B9*'Recipe 1'!B$9</f>
        <v>0</v>
      </c>
      <c r="C23" s="337">
        <f>C9*'Recipe 1'!C$9</f>
        <v>0</v>
      </c>
      <c r="D23" s="337">
        <v>0</v>
      </c>
      <c r="E23" s="337">
        <f>E9*'Recipe 1'!E$9</f>
        <v>0</v>
      </c>
      <c r="F23" s="337">
        <f>F9*'Recipe 1'!F$9</f>
        <v>0</v>
      </c>
      <c r="G23" s="337">
        <f>G9*'Recipe 1'!G$9</f>
        <v>0</v>
      </c>
      <c r="H23" s="337">
        <f>H9*'Recipe 1'!H$9</f>
        <v>0</v>
      </c>
      <c r="I23" s="337">
        <f>I9*'Recipe 1'!I$9</f>
        <v>0</v>
      </c>
      <c r="J23" s="337">
        <f>J9*'Recipe 1'!J$9</f>
        <v>0</v>
      </c>
      <c r="K23" s="337">
        <f>K9*'Recipe 1'!K$9</f>
        <v>0</v>
      </c>
      <c r="L23" s="337">
        <f>L9*'Recipe 1'!L$9</f>
        <v>0</v>
      </c>
      <c r="M23" s="337">
        <f>M9*'Recipe 1'!M$9</f>
        <v>0</v>
      </c>
      <c r="N23" s="337">
        <f>N9*'Recipe 1'!N$9</f>
        <v>0</v>
      </c>
      <c r="O23" s="337">
        <f>O9*'Recipe 1'!O$9</f>
        <v>0</v>
      </c>
      <c r="P23" s="338">
        <f>P9*'Recipe 1'!P$9</f>
        <v>0</v>
      </c>
      <c r="Q23" s="262"/>
      <c r="R23" s="339">
        <f>R9*'Recipe 1'!R$9</f>
        <v>0</v>
      </c>
      <c r="S23" s="337">
        <f>S9*'Recipe 1'!S$9</f>
        <v>0</v>
      </c>
      <c r="T23" s="337">
        <v>0</v>
      </c>
      <c r="U23" s="337">
        <f>U9*'Recipe 1'!U$9</f>
        <v>0</v>
      </c>
      <c r="V23" s="337">
        <f>V9*'Recipe 1'!V$9</f>
        <v>0</v>
      </c>
      <c r="W23" s="337">
        <f>W9*'Recipe 1'!W$9</f>
        <v>0</v>
      </c>
      <c r="X23" s="337">
        <f>X9*'Recipe 1'!X$9</f>
        <v>0</v>
      </c>
      <c r="Y23" s="337">
        <f>Y9*'Recipe 1'!Y$9</f>
        <v>0</v>
      </c>
      <c r="Z23" s="337">
        <f>Z9*'Recipe 1'!Z$9</f>
        <v>0</v>
      </c>
      <c r="AA23" s="337">
        <f>AA9*'Recipe 1'!AA$9</f>
        <v>0</v>
      </c>
      <c r="AB23" s="337">
        <f>AB9*'Recipe 1'!AB$9</f>
        <v>0</v>
      </c>
      <c r="AC23" s="337">
        <f>AC9*'Recipe 1'!AC$9</f>
        <v>0</v>
      </c>
      <c r="AD23" s="337">
        <f>AD9*'Recipe 1'!AD$9</f>
        <v>0</v>
      </c>
      <c r="AE23" s="337">
        <f>AE9*'Recipe 1'!AE$9</f>
        <v>0</v>
      </c>
      <c r="AF23" s="340">
        <f>AF9*'Recipe 1'!AF$9</f>
        <v>0</v>
      </c>
    </row>
    <row r="24" spans="1:32" s="1" customFormat="1" ht="15" outlineLevel="1">
      <c r="A24" s="336" t="str">
        <f>'Sales Data'!B54</f>
        <v>b</v>
      </c>
      <c r="B24" s="337">
        <f>B10*'Recipe 1'!B$9</f>
        <v>0</v>
      </c>
      <c r="C24" s="337">
        <f>C10*'Recipe 1'!C$9</f>
        <v>0</v>
      </c>
      <c r="D24" s="337">
        <v>0</v>
      </c>
      <c r="E24" s="337">
        <f>E10*'Recipe 1'!E$9</f>
        <v>0</v>
      </c>
      <c r="F24" s="337">
        <f>F10*'Recipe 1'!F$9</f>
        <v>0</v>
      </c>
      <c r="G24" s="337">
        <f>G10*'Recipe 1'!G$9</f>
        <v>0</v>
      </c>
      <c r="H24" s="337">
        <f>H10*'Recipe 1'!H$9</f>
        <v>0</v>
      </c>
      <c r="I24" s="337">
        <f>I10*'Recipe 1'!I$9</f>
        <v>0</v>
      </c>
      <c r="J24" s="337">
        <f>J10*'Recipe 1'!J$9</f>
        <v>0</v>
      </c>
      <c r="K24" s="337">
        <f>K10*'Recipe 1'!K$9</f>
        <v>0</v>
      </c>
      <c r="L24" s="337">
        <f>L10*'Recipe 1'!L$9</f>
        <v>0</v>
      </c>
      <c r="M24" s="337">
        <f>M10*'Recipe 1'!M$9</f>
        <v>0</v>
      </c>
      <c r="N24" s="337">
        <f>N10*'Recipe 1'!N$9</f>
        <v>0</v>
      </c>
      <c r="O24" s="337">
        <f>O10*'Recipe 1'!O$9</f>
        <v>0</v>
      </c>
      <c r="P24" s="338">
        <f>P10*'Recipe 1'!P$9</f>
        <v>0</v>
      </c>
      <c r="Q24" s="262"/>
      <c r="R24" s="339">
        <f>R10*'Recipe 1'!R$9</f>
        <v>0</v>
      </c>
      <c r="S24" s="337">
        <f>S10*'Recipe 1'!S$9</f>
        <v>0</v>
      </c>
      <c r="T24" s="337">
        <v>0</v>
      </c>
      <c r="U24" s="337">
        <f>U10*'Recipe 1'!U$9</f>
        <v>0</v>
      </c>
      <c r="V24" s="337">
        <f>V10*'Recipe 1'!V$9</f>
        <v>0</v>
      </c>
      <c r="W24" s="337">
        <f>W10*'Recipe 1'!W$9</f>
        <v>0</v>
      </c>
      <c r="X24" s="337">
        <f>X10*'Recipe 1'!X$9</f>
        <v>0</v>
      </c>
      <c r="Y24" s="337">
        <f>Y10*'Recipe 1'!Y$9</f>
        <v>0</v>
      </c>
      <c r="Z24" s="337">
        <f>Z10*'Recipe 1'!Z$9</f>
        <v>0</v>
      </c>
      <c r="AA24" s="337">
        <f>AA10*'Recipe 1'!AA$9</f>
        <v>0</v>
      </c>
      <c r="AB24" s="337">
        <f>AB10*'Recipe 1'!AB$9</f>
        <v>0</v>
      </c>
      <c r="AC24" s="337">
        <f>AC10*'Recipe 1'!AC$9</f>
        <v>0</v>
      </c>
      <c r="AD24" s="337">
        <f>AD10*'Recipe 1'!AD$9</f>
        <v>0</v>
      </c>
      <c r="AE24" s="337">
        <f>AE10*'Recipe 1'!AE$9</f>
        <v>0</v>
      </c>
      <c r="AF24" s="340">
        <f>AF10*'Recipe 1'!AF$9</f>
        <v>0</v>
      </c>
    </row>
    <row r="25" spans="1:32" s="1" customFormat="1" ht="15" outlineLevel="1">
      <c r="A25" s="336" t="str">
        <f>'Sales Data'!B55</f>
        <v>c</v>
      </c>
      <c r="B25" s="337">
        <f>B11*'Recipe 1'!B$9</f>
        <v>0</v>
      </c>
      <c r="C25" s="337">
        <f>C11*'Recipe 1'!C$9</f>
        <v>0</v>
      </c>
      <c r="D25" s="337">
        <v>0</v>
      </c>
      <c r="E25" s="337">
        <f>E11*'Recipe 1'!E$9</f>
        <v>0</v>
      </c>
      <c r="F25" s="337">
        <f>F11*'Recipe 1'!F$9</f>
        <v>0</v>
      </c>
      <c r="G25" s="337">
        <f>G11*'Recipe 1'!G$9</f>
        <v>0</v>
      </c>
      <c r="H25" s="337">
        <f>H11*'Recipe 1'!H$9</f>
        <v>0</v>
      </c>
      <c r="I25" s="337">
        <f>I11*'Recipe 1'!I$9</f>
        <v>0</v>
      </c>
      <c r="J25" s="337">
        <f>J11*'Recipe 1'!J$9</f>
        <v>0</v>
      </c>
      <c r="K25" s="337">
        <f>K11*'Recipe 1'!K$9</f>
        <v>0</v>
      </c>
      <c r="L25" s="337">
        <f>L11*'Recipe 1'!L$9</f>
        <v>0</v>
      </c>
      <c r="M25" s="337">
        <f>M11*'Recipe 1'!M$9</f>
        <v>0</v>
      </c>
      <c r="N25" s="337">
        <f>N11*'Recipe 1'!N$9</f>
        <v>0</v>
      </c>
      <c r="O25" s="337">
        <f>O11*'Recipe 1'!O$9</f>
        <v>0</v>
      </c>
      <c r="P25" s="338">
        <f>P11*'Recipe 1'!P$9</f>
        <v>0</v>
      </c>
      <c r="Q25" s="262"/>
      <c r="R25" s="339">
        <f>R11*'Recipe 1'!R$9</f>
        <v>0</v>
      </c>
      <c r="S25" s="337">
        <f>S11*'Recipe 1'!S$9</f>
        <v>0</v>
      </c>
      <c r="T25" s="337">
        <v>0</v>
      </c>
      <c r="U25" s="337">
        <f>U11*'Recipe 1'!U$9</f>
        <v>0</v>
      </c>
      <c r="V25" s="337">
        <f>V11*'Recipe 1'!V$9</f>
        <v>0</v>
      </c>
      <c r="W25" s="337">
        <f>W11*'Recipe 1'!W$9</f>
        <v>0</v>
      </c>
      <c r="X25" s="337">
        <f>X11*'Recipe 1'!X$9</f>
        <v>0</v>
      </c>
      <c r="Y25" s="337">
        <f>Y11*'Recipe 1'!Y$9</f>
        <v>0</v>
      </c>
      <c r="Z25" s="337">
        <f>Z11*'Recipe 1'!Z$9</f>
        <v>0</v>
      </c>
      <c r="AA25" s="337">
        <f>AA11*'Recipe 1'!AA$9</f>
        <v>0</v>
      </c>
      <c r="AB25" s="337">
        <f>AB11*'Recipe 1'!AB$9</f>
        <v>0</v>
      </c>
      <c r="AC25" s="337">
        <f>AC11*'Recipe 1'!AC$9</f>
        <v>0</v>
      </c>
      <c r="AD25" s="337">
        <f>AD11*'Recipe 1'!AD$9</f>
        <v>0</v>
      </c>
      <c r="AE25" s="337">
        <f>AE11*'Recipe 1'!AE$9</f>
        <v>0</v>
      </c>
      <c r="AF25" s="340">
        <f>AF11*'Recipe 1'!AF$9</f>
        <v>0</v>
      </c>
    </row>
    <row r="26" spans="1:32" s="1" customFormat="1" ht="15" outlineLevel="1">
      <c r="A26" s="336" t="str">
        <f>'Sales Data'!B56</f>
        <v>d</v>
      </c>
      <c r="B26" s="337">
        <f>B12*'Recipe 1'!B$9</f>
        <v>0</v>
      </c>
      <c r="C26" s="337">
        <f>C12*'Recipe 1'!C$9</f>
        <v>0</v>
      </c>
      <c r="D26" s="337">
        <v>0</v>
      </c>
      <c r="E26" s="337">
        <f>E12*'Recipe 1'!E$9</f>
        <v>0</v>
      </c>
      <c r="F26" s="337">
        <f>F12*'Recipe 1'!F$9</f>
        <v>0</v>
      </c>
      <c r="G26" s="337">
        <f>G12*'Recipe 1'!G$9</f>
        <v>0</v>
      </c>
      <c r="H26" s="337">
        <f>H12*'Recipe 1'!H$9</f>
        <v>0</v>
      </c>
      <c r="I26" s="337">
        <f>I12*'Recipe 1'!I$9</f>
        <v>0</v>
      </c>
      <c r="J26" s="337">
        <f>J12*'Recipe 1'!J$9</f>
        <v>0</v>
      </c>
      <c r="K26" s="337">
        <f>K12*'Recipe 1'!K$9</f>
        <v>0</v>
      </c>
      <c r="L26" s="337">
        <f>L12*'Recipe 1'!L$9</f>
        <v>0</v>
      </c>
      <c r="M26" s="337">
        <f>M12*'Recipe 1'!M$9</f>
        <v>0</v>
      </c>
      <c r="N26" s="337">
        <f>N12*'Recipe 1'!N$9</f>
        <v>0</v>
      </c>
      <c r="O26" s="337">
        <f>O12*'Recipe 1'!O$9</f>
        <v>0</v>
      </c>
      <c r="P26" s="338">
        <f>P12*'Recipe 1'!P$9</f>
        <v>0</v>
      </c>
      <c r="Q26" s="262"/>
      <c r="R26" s="339">
        <f>R12*'Recipe 1'!R$9</f>
        <v>0</v>
      </c>
      <c r="S26" s="337">
        <f>S12*'Recipe 1'!S$9</f>
        <v>0</v>
      </c>
      <c r="T26" s="337">
        <v>0</v>
      </c>
      <c r="U26" s="337">
        <f>U12*'Recipe 1'!U$9</f>
        <v>0</v>
      </c>
      <c r="V26" s="337">
        <f>V12*'Recipe 1'!V$9</f>
        <v>0</v>
      </c>
      <c r="W26" s="337">
        <f>W12*'Recipe 1'!W$9</f>
        <v>0</v>
      </c>
      <c r="X26" s="337">
        <f>X12*'Recipe 1'!X$9</f>
        <v>0</v>
      </c>
      <c r="Y26" s="337">
        <f>Y12*'Recipe 1'!Y$9</f>
        <v>0</v>
      </c>
      <c r="Z26" s="337">
        <f>Z12*'Recipe 1'!Z$9</f>
        <v>0</v>
      </c>
      <c r="AA26" s="337">
        <f>AA12*'Recipe 1'!AA$9</f>
        <v>0</v>
      </c>
      <c r="AB26" s="337">
        <f>AB12*'Recipe 1'!AB$9</f>
        <v>0</v>
      </c>
      <c r="AC26" s="337">
        <f>AC12*'Recipe 1'!AC$9</f>
        <v>0</v>
      </c>
      <c r="AD26" s="337">
        <f>AD12*'Recipe 1'!AD$9</f>
        <v>0</v>
      </c>
      <c r="AE26" s="337">
        <f>AE12*'Recipe 1'!AE$9</f>
        <v>0</v>
      </c>
      <c r="AF26" s="340">
        <f>AF12*'Recipe 1'!AF$9</f>
        <v>0</v>
      </c>
    </row>
    <row r="27" spans="1:32" s="1" customFormat="1" ht="15" outlineLevel="1">
      <c r="A27" s="336" t="str">
        <f>'Sales Data'!B57</f>
        <v>e</v>
      </c>
      <c r="B27" s="337">
        <f>B13*'Recipe 1'!B$9</f>
        <v>0</v>
      </c>
      <c r="C27" s="337">
        <f>C13*'Recipe 1'!C$9</f>
        <v>0</v>
      </c>
      <c r="D27" s="337">
        <v>0</v>
      </c>
      <c r="E27" s="337">
        <f>E13*'Recipe 1'!E$9</f>
        <v>0</v>
      </c>
      <c r="F27" s="337">
        <f>F13*'Recipe 1'!F$9</f>
        <v>0</v>
      </c>
      <c r="G27" s="337">
        <f>G13*'Recipe 1'!G$9</f>
        <v>0</v>
      </c>
      <c r="H27" s="337">
        <f>H13*'Recipe 1'!H$9</f>
        <v>0</v>
      </c>
      <c r="I27" s="337">
        <f>I13*'Recipe 1'!I$9</f>
        <v>0</v>
      </c>
      <c r="J27" s="337">
        <f>J13*'Recipe 1'!J$9</f>
        <v>0</v>
      </c>
      <c r="K27" s="337">
        <f>K13*'Recipe 1'!K$9</f>
        <v>0</v>
      </c>
      <c r="L27" s="337">
        <f>L13*'Recipe 1'!L$9</f>
        <v>0</v>
      </c>
      <c r="M27" s="337">
        <f>M13*'Recipe 1'!M$9</f>
        <v>0</v>
      </c>
      <c r="N27" s="337">
        <f>N13*'Recipe 1'!N$9</f>
        <v>0</v>
      </c>
      <c r="O27" s="337">
        <f>O13*'Recipe 1'!O$9</f>
        <v>0</v>
      </c>
      <c r="P27" s="338">
        <f>P13*'Recipe 1'!P$9</f>
        <v>0</v>
      </c>
      <c r="Q27" s="262"/>
      <c r="R27" s="339">
        <f>R13*'Recipe 1'!R$9</f>
        <v>0</v>
      </c>
      <c r="S27" s="337">
        <f>S13*'Recipe 1'!S$9</f>
        <v>0</v>
      </c>
      <c r="T27" s="337">
        <v>0</v>
      </c>
      <c r="U27" s="337">
        <f>U13*'Recipe 1'!U$9</f>
        <v>0</v>
      </c>
      <c r="V27" s="337">
        <f>V13*'Recipe 1'!V$9</f>
        <v>0</v>
      </c>
      <c r="W27" s="337">
        <f>W13*'Recipe 1'!W$9</f>
        <v>0</v>
      </c>
      <c r="X27" s="337">
        <f>X13*'Recipe 1'!X$9</f>
        <v>0</v>
      </c>
      <c r="Y27" s="337">
        <f>Y13*'Recipe 1'!Y$9</f>
        <v>0</v>
      </c>
      <c r="Z27" s="337">
        <f>Z13*'Recipe 1'!Z$9</f>
        <v>0</v>
      </c>
      <c r="AA27" s="337">
        <f>AA13*'Recipe 1'!AA$9</f>
        <v>0</v>
      </c>
      <c r="AB27" s="337">
        <f>AB13*'Recipe 1'!AB$9</f>
        <v>0</v>
      </c>
      <c r="AC27" s="337">
        <f>AC13*'Recipe 1'!AC$9</f>
        <v>0</v>
      </c>
      <c r="AD27" s="337">
        <f>AD13*'Recipe 1'!AD$9</f>
        <v>0</v>
      </c>
      <c r="AE27" s="337">
        <f>AE13*'Recipe 1'!AE$9</f>
        <v>0</v>
      </c>
      <c r="AF27" s="340">
        <f>AF13*'Recipe 1'!AF$9</f>
        <v>0</v>
      </c>
    </row>
    <row r="28" spans="1:32" s="1" customFormat="1" ht="15" outlineLevel="1">
      <c r="A28" s="336" t="str">
        <f>'Sales Data'!B58</f>
        <v>f</v>
      </c>
      <c r="B28" s="337">
        <f>B14*'Recipe 1'!B$9</f>
        <v>0</v>
      </c>
      <c r="C28" s="337">
        <f>C14*'Recipe 1'!C$9</f>
        <v>0</v>
      </c>
      <c r="D28" s="337">
        <v>0</v>
      </c>
      <c r="E28" s="337">
        <f>E14*'Recipe 1'!E$9</f>
        <v>0</v>
      </c>
      <c r="F28" s="337">
        <f>F14*'Recipe 1'!F$9</f>
        <v>0</v>
      </c>
      <c r="G28" s="337">
        <f>G14*'Recipe 1'!G$9</f>
        <v>0</v>
      </c>
      <c r="H28" s="337">
        <f>H14*'Recipe 1'!H$9</f>
        <v>0</v>
      </c>
      <c r="I28" s="337">
        <f>I14*'Recipe 1'!I$9</f>
        <v>0</v>
      </c>
      <c r="J28" s="337">
        <f>J14*'Recipe 1'!J$9</f>
        <v>0</v>
      </c>
      <c r="K28" s="337">
        <f>K14*'Recipe 1'!K$9</f>
        <v>0</v>
      </c>
      <c r="L28" s="337">
        <f>L14*'Recipe 1'!L$9</f>
        <v>0</v>
      </c>
      <c r="M28" s="337">
        <f>M14*'Recipe 1'!M$9</f>
        <v>0</v>
      </c>
      <c r="N28" s="337">
        <f>N14*'Recipe 1'!N$9</f>
        <v>0</v>
      </c>
      <c r="O28" s="337">
        <f>O14*'Recipe 1'!O$9</f>
        <v>0</v>
      </c>
      <c r="P28" s="338">
        <f>P14*'Recipe 1'!P$9</f>
        <v>0</v>
      </c>
      <c r="Q28" s="262"/>
      <c r="R28" s="339">
        <f>R14*'Recipe 1'!R$9</f>
        <v>0</v>
      </c>
      <c r="S28" s="337">
        <f>S14*'Recipe 1'!S$9</f>
        <v>0</v>
      </c>
      <c r="T28" s="337">
        <v>0</v>
      </c>
      <c r="U28" s="337">
        <f>U14*'Recipe 1'!U$9</f>
        <v>0</v>
      </c>
      <c r="V28" s="337">
        <f>V14*'Recipe 1'!V$9</f>
        <v>0</v>
      </c>
      <c r="W28" s="337">
        <f>W14*'Recipe 1'!W$9</f>
        <v>0</v>
      </c>
      <c r="X28" s="337">
        <f>X14*'Recipe 1'!X$9</f>
        <v>0</v>
      </c>
      <c r="Y28" s="337">
        <f>Y14*'Recipe 1'!Y$9</f>
        <v>0</v>
      </c>
      <c r="Z28" s="337">
        <f>Z14*'Recipe 1'!Z$9</f>
        <v>0</v>
      </c>
      <c r="AA28" s="337">
        <f>AA14*'Recipe 1'!AA$9</f>
        <v>0</v>
      </c>
      <c r="AB28" s="337">
        <f>AB14*'Recipe 1'!AB$9</f>
        <v>0</v>
      </c>
      <c r="AC28" s="337">
        <f>AC14*'Recipe 1'!AC$9</f>
        <v>0</v>
      </c>
      <c r="AD28" s="337">
        <f>AD14*'Recipe 1'!AD$9</f>
        <v>0</v>
      </c>
      <c r="AE28" s="337">
        <f>AE14*'Recipe 1'!AE$9</f>
        <v>0</v>
      </c>
      <c r="AF28" s="340">
        <f>AF14*'Recipe 1'!AF$9</f>
        <v>0</v>
      </c>
    </row>
    <row r="29" spans="1:32" s="1" customFormat="1" ht="15" outlineLevel="1">
      <c r="A29" s="336" t="str">
        <f>'Sales Data'!B59</f>
        <v>g</v>
      </c>
      <c r="B29" s="337">
        <f>B15*'Recipe 1'!B$9</f>
        <v>0</v>
      </c>
      <c r="C29" s="337">
        <f>C15*'Recipe 1'!C$9</f>
        <v>0</v>
      </c>
      <c r="D29" s="337">
        <v>0</v>
      </c>
      <c r="E29" s="337">
        <f>E15*'Recipe 1'!E$9</f>
        <v>0</v>
      </c>
      <c r="F29" s="337">
        <f>F15*'Recipe 1'!F$9</f>
        <v>0</v>
      </c>
      <c r="G29" s="337">
        <f>G15*'Recipe 1'!G$9</f>
        <v>0</v>
      </c>
      <c r="H29" s="337">
        <f>H15*'Recipe 1'!H$9</f>
        <v>0</v>
      </c>
      <c r="I29" s="337">
        <f>I15*'Recipe 1'!I$9</f>
        <v>0</v>
      </c>
      <c r="J29" s="337">
        <f>J15*'Recipe 1'!J$9</f>
        <v>0</v>
      </c>
      <c r="K29" s="337">
        <f>K15*'Recipe 1'!K$9</f>
        <v>0</v>
      </c>
      <c r="L29" s="337">
        <f>L15*'Recipe 1'!L$9</f>
        <v>0</v>
      </c>
      <c r="M29" s="337">
        <f>M15*'Recipe 1'!M$9</f>
        <v>0</v>
      </c>
      <c r="N29" s="337">
        <f>N15*'Recipe 1'!N$9</f>
        <v>0</v>
      </c>
      <c r="O29" s="337">
        <f>O15*'Recipe 1'!O$9</f>
        <v>0</v>
      </c>
      <c r="P29" s="338">
        <f>P15*'Recipe 1'!P$9</f>
        <v>0</v>
      </c>
      <c r="Q29" s="262"/>
      <c r="R29" s="339">
        <f>R15*'Recipe 1'!R$9</f>
        <v>0</v>
      </c>
      <c r="S29" s="337">
        <f>S15*'Recipe 1'!S$9</f>
        <v>0</v>
      </c>
      <c r="T29" s="337">
        <v>0</v>
      </c>
      <c r="U29" s="337">
        <f>U15*'Recipe 1'!U$9</f>
        <v>0</v>
      </c>
      <c r="V29" s="337">
        <f>V15*'Recipe 1'!V$9</f>
        <v>0</v>
      </c>
      <c r="W29" s="337">
        <f>W15*'Recipe 1'!W$9</f>
        <v>0</v>
      </c>
      <c r="X29" s="337">
        <f>X15*'Recipe 1'!X$9</f>
        <v>0</v>
      </c>
      <c r="Y29" s="337">
        <f>Y15*'Recipe 1'!Y$9</f>
        <v>0</v>
      </c>
      <c r="Z29" s="337">
        <f>Z15*'Recipe 1'!Z$9</f>
        <v>0</v>
      </c>
      <c r="AA29" s="337">
        <f>AA15*'Recipe 1'!AA$9</f>
        <v>0</v>
      </c>
      <c r="AB29" s="337">
        <f>AB15*'Recipe 1'!AB$9</f>
        <v>0</v>
      </c>
      <c r="AC29" s="337">
        <f>AC15*'Recipe 1'!AC$9</f>
        <v>0</v>
      </c>
      <c r="AD29" s="337">
        <f>AD15*'Recipe 1'!AD$9</f>
        <v>0</v>
      </c>
      <c r="AE29" s="337">
        <f>AE15*'Recipe 1'!AE$9</f>
        <v>0</v>
      </c>
      <c r="AF29" s="340">
        <f>AF15*'Recipe 1'!AF$9</f>
        <v>0</v>
      </c>
    </row>
    <row r="30" spans="1:32" s="1" customFormat="1" ht="15" outlineLevel="1">
      <c r="A30" s="336" t="str">
        <f>'Sales Data'!B60</f>
        <v>h</v>
      </c>
      <c r="B30" s="337">
        <f>B16*'Recipe 1'!B$9</f>
        <v>0</v>
      </c>
      <c r="C30" s="337">
        <f>C16*'Recipe 1'!C$9</f>
        <v>0</v>
      </c>
      <c r="D30" s="337">
        <v>0</v>
      </c>
      <c r="E30" s="337">
        <f>E16*'Recipe 1'!E$9</f>
        <v>0</v>
      </c>
      <c r="F30" s="337">
        <f>F16*'Recipe 1'!F$9</f>
        <v>0</v>
      </c>
      <c r="G30" s="337">
        <f>G16*'Recipe 1'!G$9</f>
        <v>0</v>
      </c>
      <c r="H30" s="337">
        <f>H16*'Recipe 1'!H$9</f>
        <v>0</v>
      </c>
      <c r="I30" s="337">
        <f>I16*'Recipe 1'!I$9</f>
        <v>0</v>
      </c>
      <c r="J30" s="337">
        <f>J16*'Recipe 1'!J$9</f>
        <v>0</v>
      </c>
      <c r="K30" s="337">
        <f>K16*'Recipe 1'!K$9</f>
        <v>0</v>
      </c>
      <c r="L30" s="337">
        <f>L16*'Recipe 1'!L$9</f>
        <v>0</v>
      </c>
      <c r="M30" s="337">
        <f>M16*'Recipe 1'!M$9</f>
        <v>0</v>
      </c>
      <c r="N30" s="337">
        <f>N16*'Recipe 1'!N$9</f>
        <v>0</v>
      </c>
      <c r="O30" s="337">
        <f>O16*'Recipe 1'!O$9</f>
        <v>0</v>
      </c>
      <c r="P30" s="338">
        <f>P16*'Recipe 1'!P$9</f>
        <v>0</v>
      </c>
      <c r="Q30" s="262"/>
      <c r="R30" s="339">
        <f>R16*'Recipe 1'!R$9</f>
        <v>0</v>
      </c>
      <c r="S30" s="337">
        <f>S16*'Recipe 1'!S$9</f>
        <v>0</v>
      </c>
      <c r="T30" s="337">
        <v>0</v>
      </c>
      <c r="U30" s="337">
        <f>U16*'Recipe 1'!U$9</f>
        <v>0</v>
      </c>
      <c r="V30" s="337">
        <f>V16*'Recipe 1'!V$9</f>
        <v>0</v>
      </c>
      <c r="W30" s="337">
        <f>W16*'Recipe 1'!W$9</f>
        <v>0</v>
      </c>
      <c r="X30" s="337">
        <f>X16*'Recipe 1'!X$9</f>
        <v>0</v>
      </c>
      <c r="Y30" s="337">
        <f>Y16*'Recipe 1'!Y$9</f>
        <v>0</v>
      </c>
      <c r="Z30" s="337">
        <f>Z16*'Recipe 1'!Z$9</f>
        <v>0</v>
      </c>
      <c r="AA30" s="337">
        <f>AA16*'Recipe 1'!AA$9</f>
        <v>0</v>
      </c>
      <c r="AB30" s="337">
        <f>AB16*'Recipe 1'!AB$9</f>
        <v>0</v>
      </c>
      <c r="AC30" s="337">
        <f>AC16*'Recipe 1'!AC$9</f>
        <v>0</v>
      </c>
      <c r="AD30" s="337">
        <f>AD16*'Recipe 1'!AD$9</f>
        <v>0</v>
      </c>
      <c r="AE30" s="337">
        <f>AE16*'Recipe 1'!AE$9</f>
        <v>0</v>
      </c>
      <c r="AF30" s="340">
        <f>AF16*'Recipe 1'!AF$9</f>
        <v>0</v>
      </c>
    </row>
    <row r="31" spans="1:32" s="1" customFormat="1" ht="15" outlineLevel="1">
      <c r="A31" s="336" t="str">
        <f>'Sales Data'!B61</f>
        <v>i</v>
      </c>
      <c r="B31" s="337">
        <f>B17*'Recipe 1'!B$9</f>
        <v>0</v>
      </c>
      <c r="C31" s="337">
        <f>C17*'Recipe 1'!C$9</f>
        <v>0</v>
      </c>
      <c r="D31" s="337">
        <v>0</v>
      </c>
      <c r="E31" s="337">
        <f>E17*'Recipe 1'!E$9</f>
        <v>0</v>
      </c>
      <c r="F31" s="337">
        <f>F17*'Recipe 1'!F$9</f>
        <v>0</v>
      </c>
      <c r="G31" s="337">
        <f>G17*'Recipe 1'!G$9</f>
        <v>0</v>
      </c>
      <c r="H31" s="337">
        <f>H17*'Recipe 1'!H$9</f>
        <v>0</v>
      </c>
      <c r="I31" s="337">
        <f>I17*'Recipe 1'!I$9</f>
        <v>0</v>
      </c>
      <c r="J31" s="337">
        <f>J17*'Recipe 1'!J$9</f>
        <v>0</v>
      </c>
      <c r="K31" s="337">
        <f>K17*'Recipe 1'!K$9</f>
        <v>0</v>
      </c>
      <c r="L31" s="337">
        <f>L17*'Recipe 1'!L$9</f>
        <v>0</v>
      </c>
      <c r="M31" s="337">
        <f>M17*'Recipe 1'!M$9</f>
        <v>0</v>
      </c>
      <c r="N31" s="337">
        <f>N17*'Recipe 1'!N$9</f>
        <v>0</v>
      </c>
      <c r="O31" s="337">
        <f>O17*'Recipe 1'!O$9</f>
        <v>0</v>
      </c>
      <c r="P31" s="338">
        <f>P17*'Recipe 1'!P$9</f>
        <v>0</v>
      </c>
      <c r="Q31" s="262"/>
      <c r="R31" s="339">
        <f>R17*'Recipe 1'!R$9</f>
        <v>0</v>
      </c>
      <c r="S31" s="337">
        <f>S17*'Recipe 1'!S$9</f>
        <v>0</v>
      </c>
      <c r="T31" s="337">
        <v>0</v>
      </c>
      <c r="U31" s="337">
        <f>U17*'Recipe 1'!U$9</f>
        <v>0</v>
      </c>
      <c r="V31" s="337">
        <f>V17*'Recipe 1'!V$9</f>
        <v>0</v>
      </c>
      <c r="W31" s="337">
        <f>W17*'Recipe 1'!W$9</f>
        <v>0</v>
      </c>
      <c r="X31" s="337">
        <f>X17*'Recipe 1'!X$9</f>
        <v>0</v>
      </c>
      <c r="Y31" s="337">
        <f>Y17*'Recipe 1'!Y$9</f>
        <v>0</v>
      </c>
      <c r="Z31" s="337">
        <f>Z17*'Recipe 1'!Z$9</f>
        <v>0</v>
      </c>
      <c r="AA31" s="337">
        <f>AA17*'Recipe 1'!AA$9</f>
        <v>0</v>
      </c>
      <c r="AB31" s="337">
        <f>AB17*'Recipe 1'!AB$9</f>
        <v>0</v>
      </c>
      <c r="AC31" s="337">
        <f>AC17*'Recipe 1'!AC$9</f>
        <v>0</v>
      </c>
      <c r="AD31" s="337">
        <f>AD17*'Recipe 1'!AD$9</f>
        <v>0</v>
      </c>
      <c r="AE31" s="337">
        <f>AE17*'Recipe 1'!AE$9</f>
        <v>0</v>
      </c>
      <c r="AF31" s="340">
        <f>AF17*'Recipe 1'!AF$9</f>
        <v>0</v>
      </c>
    </row>
    <row r="32" spans="1:32" s="1" customFormat="1" ht="15" outlineLevel="1">
      <c r="A32" s="336" t="str">
        <f>'Sales Data'!B62</f>
        <v>j</v>
      </c>
      <c r="B32" s="337">
        <f>B18*'Recipe 1'!B$9</f>
        <v>0</v>
      </c>
      <c r="C32" s="337">
        <f>C18*'Recipe 1'!C$9</f>
        <v>0</v>
      </c>
      <c r="D32" s="337">
        <v>0</v>
      </c>
      <c r="E32" s="337">
        <f>E18*'Recipe 1'!E$9</f>
        <v>0</v>
      </c>
      <c r="F32" s="337">
        <f>F18*'Recipe 1'!F$9</f>
        <v>0</v>
      </c>
      <c r="G32" s="337">
        <f>G18*'Recipe 1'!G$9</f>
        <v>0</v>
      </c>
      <c r="H32" s="337">
        <f>H18*'Recipe 1'!H$9</f>
        <v>0</v>
      </c>
      <c r="I32" s="337">
        <f>I18*'Recipe 1'!I$9</f>
        <v>0</v>
      </c>
      <c r="J32" s="337">
        <f>J18*'Recipe 1'!J$9</f>
        <v>0</v>
      </c>
      <c r="K32" s="337">
        <f>K18*'Recipe 1'!K$9</f>
        <v>0</v>
      </c>
      <c r="L32" s="337">
        <f>L18*'Recipe 1'!L$9</f>
        <v>0</v>
      </c>
      <c r="M32" s="337">
        <f>M18*'Recipe 1'!M$9</f>
        <v>0</v>
      </c>
      <c r="N32" s="337">
        <f>N18*'Recipe 1'!N$9</f>
        <v>0</v>
      </c>
      <c r="O32" s="337">
        <f>O18*'Recipe 1'!O$9</f>
        <v>0</v>
      </c>
      <c r="P32" s="338">
        <f>P18*'Recipe 1'!P$9</f>
        <v>0</v>
      </c>
      <c r="Q32" s="262"/>
      <c r="R32" s="339">
        <f>R18*'Recipe 1'!R$9</f>
        <v>0</v>
      </c>
      <c r="S32" s="337">
        <f>S18*'Recipe 1'!S$9</f>
        <v>0</v>
      </c>
      <c r="T32" s="337">
        <v>0</v>
      </c>
      <c r="U32" s="337">
        <f>U18*'Recipe 1'!U$9</f>
        <v>0</v>
      </c>
      <c r="V32" s="337">
        <f>V18*'Recipe 1'!V$9</f>
        <v>0</v>
      </c>
      <c r="W32" s="337">
        <f>W18*'Recipe 1'!W$9</f>
        <v>0</v>
      </c>
      <c r="X32" s="337">
        <f>X18*'Recipe 1'!X$9</f>
        <v>0</v>
      </c>
      <c r="Y32" s="337">
        <f>Y18*'Recipe 1'!Y$9</f>
        <v>0</v>
      </c>
      <c r="Z32" s="337">
        <f>Z18*'Recipe 1'!Z$9</f>
        <v>0</v>
      </c>
      <c r="AA32" s="337">
        <f>AA18*'Recipe 1'!AA$9</f>
        <v>0</v>
      </c>
      <c r="AB32" s="337">
        <f>AB18*'Recipe 1'!AB$9</f>
        <v>0</v>
      </c>
      <c r="AC32" s="337">
        <f>AC18*'Recipe 1'!AC$9</f>
        <v>0</v>
      </c>
      <c r="AD32" s="337">
        <f>AD18*'Recipe 1'!AD$9</f>
        <v>0</v>
      </c>
      <c r="AE32" s="337">
        <f>AE18*'Recipe 1'!AE$9</f>
        <v>0</v>
      </c>
      <c r="AF32" s="340">
        <f>AF18*'Recipe 1'!AF$9</f>
        <v>0</v>
      </c>
    </row>
    <row r="33" spans="1:32" s="1" customFormat="1" ht="15" outlineLevel="1">
      <c r="A33" s="336" t="str">
        <f>'Sales Data'!B63</f>
        <v>k</v>
      </c>
      <c r="B33" s="337">
        <f>B19*'Recipe 1'!B$9</f>
        <v>0</v>
      </c>
      <c r="C33" s="337">
        <f>C19*'Recipe 1'!C$9</f>
        <v>0</v>
      </c>
      <c r="D33" s="337">
        <v>0</v>
      </c>
      <c r="E33" s="337">
        <f>E19*'Recipe 1'!E$9</f>
        <v>0</v>
      </c>
      <c r="F33" s="337">
        <f>F19*'Recipe 1'!F$9</f>
        <v>0</v>
      </c>
      <c r="G33" s="337">
        <f>G19*'Recipe 1'!G$9</f>
        <v>0</v>
      </c>
      <c r="H33" s="337">
        <f>H19*'Recipe 1'!H$9</f>
        <v>0</v>
      </c>
      <c r="I33" s="337">
        <f>I19*'Recipe 1'!I$9</f>
        <v>0</v>
      </c>
      <c r="J33" s="337">
        <f>J19*'Recipe 1'!J$9</f>
        <v>0</v>
      </c>
      <c r="K33" s="337">
        <f>K19*'Recipe 1'!K$9</f>
        <v>0</v>
      </c>
      <c r="L33" s="337">
        <f>L19*'Recipe 1'!L$9</f>
        <v>0</v>
      </c>
      <c r="M33" s="337">
        <f>M19*'Recipe 1'!M$9</f>
        <v>0</v>
      </c>
      <c r="N33" s="337">
        <f>N19*'Recipe 1'!N$9</f>
        <v>0</v>
      </c>
      <c r="O33" s="337">
        <f>O19*'Recipe 1'!O$9</f>
        <v>0</v>
      </c>
      <c r="P33" s="338">
        <f>P19*'Recipe 1'!P$9</f>
        <v>0</v>
      </c>
      <c r="Q33" s="262"/>
      <c r="R33" s="339">
        <f>R19*'Recipe 1'!R$9</f>
        <v>0</v>
      </c>
      <c r="S33" s="337">
        <f>S19*'Recipe 1'!S$9</f>
        <v>0</v>
      </c>
      <c r="T33" s="337">
        <v>0</v>
      </c>
      <c r="U33" s="337">
        <f>U19*'Recipe 1'!U$9</f>
        <v>0</v>
      </c>
      <c r="V33" s="337">
        <f>V19*'Recipe 1'!V$9</f>
        <v>0</v>
      </c>
      <c r="W33" s="337">
        <f>W19*'Recipe 1'!W$9</f>
        <v>0</v>
      </c>
      <c r="X33" s="337">
        <f>X19*'Recipe 1'!X$9</f>
        <v>0</v>
      </c>
      <c r="Y33" s="337">
        <f>Y19*'Recipe 1'!Y$9</f>
        <v>0</v>
      </c>
      <c r="Z33" s="337">
        <f>Z19*'Recipe 1'!Z$9</f>
        <v>0</v>
      </c>
      <c r="AA33" s="337">
        <f>AA19*'Recipe 1'!AA$9</f>
        <v>0</v>
      </c>
      <c r="AB33" s="337">
        <f>AB19*'Recipe 1'!AB$9</f>
        <v>0</v>
      </c>
      <c r="AC33" s="337">
        <f>AC19*'Recipe 1'!AC$9</f>
        <v>0</v>
      </c>
      <c r="AD33" s="337">
        <f>AD19*'Recipe 1'!AD$9</f>
        <v>0</v>
      </c>
      <c r="AE33" s="337">
        <f>AE19*'Recipe 1'!AE$9</f>
        <v>0</v>
      </c>
      <c r="AF33" s="340">
        <f>AF19*'Recipe 1'!AF$9</f>
        <v>0</v>
      </c>
    </row>
    <row r="34" spans="1:32" s="1" customFormat="1" ht="15" outlineLevel="1">
      <c r="A34" s="336" t="str">
        <f>'Sales Data'!B64</f>
        <v>l</v>
      </c>
      <c r="B34" s="337">
        <f>B20*'Recipe 1'!B$9</f>
        <v>0</v>
      </c>
      <c r="C34" s="337">
        <f>C20*'Recipe 1'!C$9</f>
        <v>0</v>
      </c>
      <c r="D34" s="337">
        <v>0</v>
      </c>
      <c r="E34" s="337">
        <f>E20*'Recipe 1'!E$9</f>
        <v>0</v>
      </c>
      <c r="F34" s="337">
        <f>F20*'Recipe 1'!F$9</f>
        <v>0</v>
      </c>
      <c r="G34" s="337">
        <f>G20*'Recipe 1'!G$9</f>
        <v>0</v>
      </c>
      <c r="H34" s="337">
        <f>H20*'Recipe 1'!H$9</f>
        <v>0</v>
      </c>
      <c r="I34" s="337">
        <f>I20*'Recipe 1'!I$9</f>
        <v>0</v>
      </c>
      <c r="J34" s="337">
        <f>J20*'Recipe 1'!J$9</f>
        <v>0</v>
      </c>
      <c r="K34" s="337">
        <f>K20*'Recipe 1'!K$9</f>
        <v>0</v>
      </c>
      <c r="L34" s="337">
        <f>L20*'Recipe 1'!L$9</f>
        <v>0</v>
      </c>
      <c r="M34" s="337">
        <f>M20*'Recipe 1'!M$9</f>
        <v>0</v>
      </c>
      <c r="N34" s="337">
        <f>N20*'Recipe 1'!N$9</f>
        <v>0</v>
      </c>
      <c r="O34" s="337">
        <f>O20*'Recipe 1'!O$9</f>
        <v>0</v>
      </c>
      <c r="P34" s="338">
        <f>P20*'Recipe 1'!P$9</f>
        <v>0</v>
      </c>
      <c r="Q34" s="262"/>
      <c r="R34" s="339">
        <f>R20*'Recipe 1'!R$9</f>
        <v>0</v>
      </c>
      <c r="S34" s="337">
        <f>S20*'Recipe 1'!S$9</f>
        <v>0</v>
      </c>
      <c r="T34" s="337">
        <v>0</v>
      </c>
      <c r="U34" s="337">
        <f>U20*'Recipe 1'!U$9</f>
        <v>0</v>
      </c>
      <c r="V34" s="337">
        <f>V20*'Recipe 1'!V$9</f>
        <v>0</v>
      </c>
      <c r="W34" s="337">
        <f>W20*'Recipe 1'!W$9</f>
        <v>0</v>
      </c>
      <c r="X34" s="337">
        <f>X20*'Recipe 1'!X$9</f>
        <v>0</v>
      </c>
      <c r="Y34" s="337">
        <f>Y20*'Recipe 1'!Y$9</f>
        <v>0</v>
      </c>
      <c r="Z34" s="337">
        <f>Z20*'Recipe 1'!Z$9</f>
        <v>0</v>
      </c>
      <c r="AA34" s="337">
        <f>AA20*'Recipe 1'!AA$9</f>
        <v>0</v>
      </c>
      <c r="AB34" s="337">
        <f>AB20*'Recipe 1'!AB$9</f>
        <v>0</v>
      </c>
      <c r="AC34" s="337">
        <f>AC20*'Recipe 1'!AC$9</f>
        <v>0</v>
      </c>
      <c r="AD34" s="337">
        <f>AD20*'Recipe 1'!AD$9</f>
        <v>0</v>
      </c>
      <c r="AE34" s="337">
        <f>AE20*'Recipe 1'!AE$9</f>
        <v>0</v>
      </c>
      <c r="AF34" s="340">
        <f>AF20*'Recipe 1'!AF$9</f>
        <v>0</v>
      </c>
    </row>
    <row r="35" spans="1:32" s="1" customFormat="1" ht="15" outlineLevel="1">
      <c r="A35" s="336"/>
      <c r="B35" s="341"/>
      <c r="C35" s="341"/>
      <c r="D35" s="341"/>
      <c r="E35" s="341"/>
      <c r="F35" s="341"/>
      <c r="G35" s="341"/>
      <c r="H35" s="341"/>
      <c r="I35" s="341"/>
      <c r="J35" s="341"/>
      <c r="K35" s="341"/>
      <c r="L35" s="341"/>
      <c r="M35" s="341"/>
      <c r="N35" s="341"/>
      <c r="O35" s="341"/>
      <c r="P35" s="341"/>
      <c r="Q35" s="262"/>
      <c r="R35" s="342"/>
      <c r="S35" s="341"/>
      <c r="T35" s="341"/>
      <c r="U35" s="341"/>
      <c r="V35" s="341"/>
      <c r="W35" s="341"/>
      <c r="X35" s="341"/>
      <c r="Y35" s="341"/>
      <c r="Z35" s="341"/>
      <c r="AA35" s="341"/>
      <c r="AB35" s="341"/>
      <c r="AC35" s="341"/>
      <c r="AD35" s="341"/>
      <c r="AE35" s="341"/>
      <c r="AF35" s="343"/>
    </row>
    <row r="36" spans="1:32" s="1" customFormat="1" ht="15.75" outlineLevel="1" thickBot="1">
      <c r="A36" s="334"/>
      <c r="B36" s="271" t="s">
        <v>80</v>
      </c>
      <c r="C36" s="271"/>
      <c r="D36" s="271"/>
      <c r="E36" s="271"/>
      <c r="F36" s="271"/>
      <c r="G36" s="271"/>
      <c r="H36" s="271"/>
      <c r="I36" s="271"/>
      <c r="J36" s="271"/>
      <c r="K36" s="271"/>
      <c r="L36" s="271"/>
      <c r="M36" s="271"/>
      <c r="N36" s="271"/>
      <c r="O36" s="271"/>
      <c r="P36" s="271"/>
      <c r="Q36" s="262"/>
      <c r="R36" s="270"/>
      <c r="S36" s="271"/>
      <c r="T36" s="271"/>
      <c r="U36" s="271"/>
      <c r="V36" s="271"/>
      <c r="W36" s="271"/>
      <c r="X36" s="271"/>
      <c r="Y36" s="271"/>
      <c r="Z36" s="271"/>
      <c r="AA36" s="271"/>
      <c r="AB36" s="271"/>
      <c r="AC36" s="271"/>
      <c r="AD36" s="271"/>
      <c r="AE36" s="271"/>
      <c r="AF36" s="272"/>
    </row>
    <row r="37" spans="1:32" s="1" customFormat="1" ht="16.5" outlineLevel="1" thickBot="1">
      <c r="A37" s="344" t="s">
        <v>2</v>
      </c>
      <c r="B37" s="347" t="s">
        <v>44</v>
      </c>
      <c r="C37" s="271"/>
      <c r="D37" s="271"/>
      <c r="E37" s="271"/>
      <c r="F37" s="271"/>
      <c r="G37" s="271"/>
      <c r="H37" s="271"/>
      <c r="I37" s="271"/>
      <c r="J37" s="271"/>
      <c r="K37" s="271"/>
      <c r="L37" s="271"/>
      <c r="M37" s="271"/>
      <c r="N37" s="271"/>
      <c r="O37" s="271"/>
      <c r="P37" s="271"/>
      <c r="Q37" s="262"/>
      <c r="R37" s="270"/>
      <c r="S37" s="271"/>
      <c r="T37" s="271"/>
      <c r="U37" s="271"/>
      <c r="V37" s="271"/>
      <c r="W37" s="271"/>
      <c r="X37" s="271"/>
      <c r="Y37" s="271"/>
      <c r="Z37" s="271"/>
      <c r="AA37" s="271"/>
      <c r="AB37" s="271"/>
      <c r="AC37" s="271"/>
      <c r="AD37" s="271"/>
      <c r="AE37" s="271"/>
      <c r="AF37" s="272"/>
    </row>
    <row r="38" spans="1:32" s="1" customFormat="1" ht="15" outlineLevel="1">
      <c r="A38" s="336" t="str">
        <f>'Sales Data'!B53</f>
        <v>a</v>
      </c>
      <c r="B38" s="306">
        <f aca="true" t="shared" si="0" ref="B38:B49">SUM(B23:P23)+SUM(R23:AF23)</f>
        <v>0</v>
      </c>
      <c r="C38" s="206"/>
      <c r="D38" s="206"/>
      <c r="E38" s="271"/>
      <c r="F38" s="271"/>
      <c r="G38" s="271"/>
      <c r="H38" s="271"/>
      <c r="I38" s="271"/>
      <c r="J38" s="271"/>
      <c r="K38" s="271"/>
      <c r="L38" s="271"/>
      <c r="M38" s="271"/>
      <c r="N38" s="271"/>
      <c r="O38" s="271"/>
      <c r="P38" s="271"/>
      <c r="Q38" s="262"/>
      <c r="R38" s="270"/>
      <c r="S38" s="271"/>
      <c r="T38" s="271"/>
      <c r="U38" s="271"/>
      <c r="V38" s="271"/>
      <c r="W38" s="271"/>
      <c r="X38" s="271"/>
      <c r="Y38" s="271"/>
      <c r="Z38" s="271"/>
      <c r="AA38" s="271"/>
      <c r="AB38" s="271"/>
      <c r="AC38" s="271"/>
      <c r="AD38" s="271"/>
      <c r="AE38" s="271"/>
      <c r="AF38" s="272"/>
    </row>
    <row r="39" spans="1:32" s="1" customFormat="1" ht="15" outlineLevel="1">
      <c r="A39" s="336" t="str">
        <f>'Sales Data'!B54</f>
        <v>b</v>
      </c>
      <c r="B39" s="307">
        <f t="shared" si="0"/>
        <v>0</v>
      </c>
      <c r="C39" s="206"/>
      <c r="D39" s="206"/>
      <c r="E39" s="271"/>
      <c r="F39" s="271"/>
      <c r="G39" s="271"/>
      <c r="H39" s="271"/>
      <c r="I39" s="271"/>
      <c r="J39" s="271"/>
      <c r="K39" s="271"/>
      <c r="L39" s="271"/>
      <c r="M39" s="271"/>
      <c r="N39" s="271"/>
      <c r="O39" s="271"/>
      <c r="P39" s="271"/>
      <c r="Q39" s="262"/>
      <c r="R39" s="270"/>
      <c r="S39" s="271"/>
      <c r="T39" s="271"/>
      <c r="U39" s="271"/>
      <c r="V39" s="271"/>
      <c r="W39" s="271"/>
      <c r="X39" s="271"/>
      <c r="Y39" s="271"/>
      <c r="Z39" s="271"/>
      <c r="AA39" s="271"/>
      <c r="AB39" s="271"/>
      <c r="AC39" s="271"/>
      <c r="AD39" s="271"/>
      <c r="AE39" s="271"/>
      <c r="AF39" s="272"/>
    </row>
    <row r="40" spans="1:32" s="1" customFormat="1" ht="15" outlineLevel="1">
      <c r="A40" s="336" t="str">
        <f>'Sales Data'!B55</f>
        <v>c</v>
      </c>
      <c r="B40" s="307">
        <f t="shared" si="0"/>
        <v>0</v>
      </c>
      <c r="C40" s="206"/>
      <c r="D40" s="206"/>
      <c r="E40" s="271"/>
      <c r="F40" s="271"/>
      <c r="G40" s="271"/>
      <c r="H40" s="271"/>
      <c r="I40" s="271"/>
      <c r="J40" s="271"/>
      <c r="K40" s="271"/>
      <c r="L40" s="271"/>
      <c r="M40" s="271"/>
      <c r="N40" s="271"/>
      <c r="O40" s="271"/>
      <c r="P40" s="271"/>
      <c r="Q40" s="262"/>
      <c r="R40" s="270"/>
      <c r="S40" s="271"/>
      <c r="T40" s="271"/>
      <c r="U40" s="271"/>
      <c r="V40" s="271"/>
      <c r="W40" s="271"/>
      <c r="X40" s="271"/>
      <c r="Y40" s="271"/>
      <c r="Z40" s="271"/>
      <c r="AA40" s="271"/>
      <c r="AB40" s="271"/>
      <c r="AC40" s="271"/>
      <c r="AD40" s="271"/>
      <c r="AE40" s="271"/>
      <c r="AF40" s="272"/>
    </row>
    <row r="41" spans="1:32" s="1" customFormat="1" ht="15" outlineLevel="1">
      <c r="A41" s="336" t="str">
        <f>'Sales Data'!B56</f>
        <v>d</v>
      </c>
      <c r="B41" s="307">
        <f t="shared" si="0"/>
        <v>0</v>
      </c>
      <c r="C41" s="206"/>
      <c r="D41" s="206"/>
      <c r="E41" s="271"/>
      <c r="F41" s="271"/>
      <c r="G41" s="271"/>
      <c r="H41" s="271"/>
      <c r="I41" s="271"/>
      <c r="J41" s="271"/>
      <c r="K41" s="271"/>
      <c r="L41" s="271"/>
      <c r="M41" s="271"/>
      <c r="N41" s="271"/>
      <c r="O41" s="271"/>
      <c r="P41" s="271"/>
      <c r="Q41" s="262"/>
      <c r="R41" s="270"/>
      <c r="S41" s="271"/>
      <c r="T41" s="271"/>
      <c r="U41" s="271"/>
      <c r="V41" s="271"/>
      <c r="W41" s="271"/>
      <c r="X41" s="271"/>
      <c r="Y41" s="271"/>
      <c r="Z41" s="271"/>
      <c r="AA41" s="271"/>
      <c r="AB41" s="271"/>
      <c r="AC41" s="271"/>
      <c r="AD41" s="271"/>
      <c r="AE41" s="271"/>
      <c r="AF41" s="272"/>
    </row>
    <row r="42" spans="1:32" s="1" customFormat="1" ht="15" outlineLevel="1">
      <c r="A42" s="336" t="str">
        <f>'Sales Data'!B57</f>
        <v>e</v>
      </c>
      <c r="B42" s="307">
        <f t="shared" si="0"/>
        <v>0</v>
      </c>
      <c r="C42" s="206"/>
      <c r="D42" s="206"/>
      <c r="E42" s="271"/>
      <c r="F42" s="271"/>
      <c r="G42" s="271"/>
      <c r="H42" s="271"/>
      <c r="I42" s="271"/>
      <c r="J42" s="271"/>
      <c r="K42" s="271"/>
      <c r="L42" s="271"/>
      <c r="M42" s="271"/>
      <c r="N42" s="271"/>
      <c r="O42" s="271"/>
      <c r="P42" s="271"/>
      <c r="Q42" s="262"/>
      <c r="R42" s="270"/>
      <c r="S42" s="271"/>
      <c r="T42" s="271"/>
      <c r="U42" s="271"/>
      <c r="V42" s="271"/>
      <c r="W42" s="271"/>
      <c r="X42" s="271"/>
      <c r="Y42" s="271"/>
      <c r="Z42" s="271"/>
      <c r="AA42" s="271"/>
      <c r="AB42" s="271"/>
      <c r="AC42" s="271"/>
      <c r="AD42" s="271"/>
      <c r="AE42" s="271"/>
      <c r="AF42" s="272"/>
    </row>
    <row r="43" spans="1:32" s="1" customFormat="1" ht="15" outlineLevel="1">
      <c r="A43" s="336" t="str">
        <f>'Sales Data'!B58</f>
        <v>f</v>
      </c>
      <c r="B43" s="307">
        <f t="shared" si="0"/>
        <v>0</v>
      </c>
      <c r="C43" s="206"/>
      <c r="D43" s="206"/>
      <c r="E43" s="271"/>
      <c r="F43" s="271"/>
      <c r="G43" s="271"/>
      <c r="H43" s="271"/>
      <c r="I43" s="271"/>
      <c r="J43" s="271"/>
      <c r="K43" s="271"/>
      <c r="L43" s="271"/>
      <c r="M43" s="271"/>
      <c r="N43" s="271"/>
      <c r="O43" s="271"/>
      <c r="P43" s="271"/>
      <c r="Q43" s="262"/>
      <c r="R43" s="270"/>
      <c r="S43" s="271"/>
      <c r="T43" s="271"/>
      <c r="U43" s="271"/>
      <c r="V43" s="271"/>
      <c r="W43" s="271"/>
      <c r="X43" s="271"/>
      <c r="Y43" s="271"/>
      <c r="Z43" s="271"/>
      <c r="AA43" s="271"/>
      <c r="AB43" s="271"/>
      <c r="AC43" s="271"/>
      <c r="AD43" s="271"/>
      <c r="AE43" s="271"/>
      <c r="AF43" s="272"/>
    </row>
    <row r="44" spans="1:32" s="1" customFormat="1" ht="15" outlineLevel="1">
      <c r="A44" s="336" t="str">
        <f>'Sales Data'!B59</f>
        <v>g</v>
      </c>
      <c r="B44" s="307">
        <f t="shared" si="0"/>
        <v>0</v>
      </c>
      <c r="C44" s="206"/>
      <c r="D44" s="206"/>
      <c r="E44" s="271"/>
      <c r="F44" s="271"/>
      <c r="G44" s="271"/>
      <c r="H44" s="271"/>
      <c r="I44" s="271"/>
      <c r="J44" s="271"/>
      <c r="K44" s="271"/>
      <c r="L44" s="271"/>
      <c r="M44" s="271"/>
      <c r="N44" s="271"/>
      <c r="O44" s="271"/>
      <c r="P44" s="271"/>
      <c r="Q44" s="262"/>
      <c r="R44" s="270"/>
      <c r="S44" s="271"/>
      <c r="T44" s="271"/>
      <c r="U44" s="271"/>
      <c r="V44" s="271"/>
      <c r="W44" s="271"/>
      <c r="X44" s="271"/>
      <c r="Y44" s="271"/>
      <c r="Z44" s="271"/>
      <c r="AA44" s="271"/>
      <c r="AB44" s="271"/>
      <c r="AC44" s="271"/>
      <c r="AD44" s="271"/>
      <c r="AE44" s="271"/>
      <c r="AF44" s="272"/>
    </row>
    <row r="45" spans="1:32" s="1" customFormat="1" ht="15" outlineLevel="1">
      <c r="A45" s="336" t="str">
        <f>'Sales Data'!B60</f>
        <v>h</v>
      </c>
      <c r="B45" s="307">
        <f t="shared" si="0"/>
        <v>0</v>
      </c>
      <c r="C45" s="206"/>
      <c r="D45" s="206"/>
      <c r="E45" s="271"/>
      <c r="F45" s="271"/>
      <c r="G45" s="271"/>
      <c r="H45" s="271"/>
      <c r="I45" s="271"/>
      <c r="J45" s="271"/>
      <c r="K45" s="271"/>
      <c r="L45" s="271"/>
      <c r="M45" s="271"/>
      <c r="N45" s="271"/>
      <c r="O45" s="271"/>
      <c r="P45" s="271"/>
      <c r="Q45" s="262"/>
      <c r="R45" s="270"/>
      <c r="S45" s="271"/>
      <c r="T45" s="271"/>
      <c r="U45" s="271"/>
      <c r="V45" s="271"/>
      <c r="W45" s="271"/>
      <c r="X45" s="271"/>
      <c r="Y45" s="271"/>
      <c r="Z45" s="271"/>
      <c r="AA45" s="271"/>
      <c r="AB45" s="271"/>
      <c r="AC45" s="271"/>
      <c r="AD45" s="271"/>
      <c r="AE45" s="271"/>
      <c r="AF45" s="272"/>
    </row>
    <row r="46" spans="1:32" s="1" customFormat="1" ht="15" outlineLevel="1">
      <c r="A46" s="336" t="str">
        <f>'Sales Data'!B61</f>
        <v>i</v>
      </c>
      <c r="B46" s="307">
        <f t="shared" si="0"/>
        <v>0</v>
      </c>
      <c r="C46" s="206"/>
      <c r="D46" s="206"/>
      <c r="E46" s="271"/>
      <c r="F46" s="271"/>
      <c r="G46" s="271"/>
      <c r="H46" s="271"/>
      <c r="I46" s="271"/>
      <c r="J46" s="271"/>
      <c r="K46" s="271"/>
      <c r="L46" s="271"/>
      <c r="M46" s="271"/>
      <c r="N46" s="271"/>
      <c r="O46" s="271"/>
      <c r="P46" s="271"/>
      <c r="Q46" s="262"/>
      <c r="R46" s="270"/>
      <c r="S46" s="271"/>
      <c r="T46" s="271"/>
      <c r="U46" s="271"/>
      <c r="V46" s="271"/>
      <c r="W46" s="271"/>
      <c r="X46" s="271"/>
      <c r="Y46" s="271"/>
      <c r="Z46" s="271"/>
      <c r="AA46" s="271"/>
      <c r="AB46" s="271"/>
      <c r="AC46" s="271"/>
      <c r="AD46" s="271"/>
      <c r="AE46" s="271"/>
      <c r="AF46" s="272"/>
    </row>
    <row r="47" spans="1:32" s="1" customFormat="1" ht="15" outlineLevel="1">
      <c r="A47" s="336" t="str">
        <f>'Sales Data'!B62</f>
        <v>j</v>
      </c>
      <c r="B47" s="307">
        <f t="shared" si="0"/>
        <v>0</v>
      </c>
      <c r="C47" s="206"/>
      <c r="D47" s="206"/>
      <c r="E47" s="271"/>
      <c r="F47" s="271"/>
      <c r="G47" s="271"/>
      <c r="H47" s="271"/>
      <c r="I47" s="271"/>
      <c r="J47" s="271"/>
      <c r="K47" s="271"/>
      <c r="L47" s="271"/>
      <c r="M47" s="271"/>
      <c r="N47" s="271"/>
      <c r="O47" s="271"/>
      <c r="P47" s="271"/>
      <c r="Q47" s="262"/>
      <c r="R47" s="270"/>
      <c r="S47" s="271"/>
      <c r="T47" s="271"/>
      <c r="U47" s="271"/>
      <c r="V47" s="271"/>
      <c r="W47" s="271"/>
      <c r="X47" s="271"/>
      <c r="Y47" s="271"/>
      <c r="Z47" s="271"/>
      <c r="AA47" s="271"/>
      <c r="AB47" s="271"/>
      <c r="AC47" s="271"/>
      <c r="AD47" s="271"/>
      <c r="AE47" s="271"/>
      <c r="AF47" s="272"/>
    </row>
    <row r="48" spans="1:32" s="1" customFormat="1" ht="15" outlineLevel="1">
      <c r="A48" s="336" t="str">
        <f>'Sales Data'!B63</f>
        <v>k</v>
      </c>
      <c r="B48" s="307">
        <f t="shared" si="0"/>
        <v>0</v>
      </c>
      <c r="C48" s="206"/>
      <c r="D48" s="206"/>
      <c r="E48" s="271"/>
      <c r="F48" s="271"/>
      <c r="G48" s="271"/>
      <c r="H48" s="271"/>
      <c r="I48" s="271"/>
      <c r="J48" s="271"/>
      <c r="K48" s="271"/>
      <c r="L48" s="271"/>
      <c r="M48" s="271"/>
      <c r="N48" s="271"/>
      <c r="O48" s="271"/>
      <c r="P48" s="271"/>
      <c r="Q48" s="262"/>
      <c r="R48" s="270"/>
      <c r="S48" s="271"/>
      <c r="T48" s="271"/>
      <c r="U48" s="271"/>
      <c r="V48" s="271"/>
      <c r="W48" s="271"/>
      <c r="X48" s="271"/>
      <c r="Y48" s="271"/>
      <c r="Z48" s="271"/>
      <c r="AA48" s="271"/>
      <c r="AB48" s="271"/>
      <c r="AC48" s="271"/>
      <c r="AD48" s="271"/>
      <c r="AE48" s="271"/>
      <c r="AF48" s="272"/>
    </row>
    <row r="49" spans="1:32" s="1" customFormat="1" ht="15.75" outlineLevel="1" thickBot="1">
      <c r="A49" s="336" t="str">
        <f>'Sales Data'!B64</f>
        <v>l</v>
      </c>
      <c r="B49" s="308">
        <f t="shared" si="0"/>
        <v>0</v>
      </c>
      <c r="C49" s="206"/>
      <c r="D49" s="206"/>
      <c r="E49" s="271"/>
      <c r="F49" s="271"/>
      <c r="G49" s="271"/>
      <c r="H49" s="271"/>
      <c r="I49" s="271"/>
      <c r="J49" s="271"/>
      <c r="K49" s="271"/>
      <c r="L49" s="271"/>
      <c r="M49" s="271"/>
      <c r="N49" s="271"/>
      <c r="O49" s="271"/>
      <c r="P49" s="271"/>
      <c r="Q49" s="262"/>
      <c r="R49" s="270"/>
      <c r="S49" s="271"/>
      <c r="T49" s="271"/>
      <c r="U49" s="271"/>
      <c r="V49" s="271"/>
      <c r="W49" s="271"/>
      <c r="X49" s="271"/>
      <c r="Y49" s="271"/>
      <c r="Z49" s="271"/>
      <c r="AA49" s="271"/>
      <c r="AB49" s="271"/>
      <c r="AC49" s="271"/>
      <c r="AD49" s="271"/>
      <c r="AE49" s="271"/>
      <c r="AF49" s="272"/>
    </row>
    <row r="50" spans="1:32" s="1" customFormat="1" ht="15.75" thickBot="1">
      <c r="A50" s="345"/>
      <c r="B50" s="311"/>
      <c r="C50" s="311"/>
      <c r="D50" s="311"/>
      <c r="E50" s="311"/>
      <c r="F50" s="311"/>
      <c r="G50" s="311"/>
      <c r="H50" s="311"/>
      <c r="I50" s="311"/>
      <c r="J50" s="311"/>
      <c r="K50" s="311"/>
      <c r="L50" s="311"/>
      <c r="M50" s="311"/>
      <c r="N50" s="311"/>
      <c r="O50" s="311"/>
      <c r="P50" s="311"/>
      <c r="Q50" s="262"/>
      <c r="R50" s="312"/>
      <c r="S50" s="311"/>
      <c r="T50" s="311"/>
      <c r="U50" s="311"/>
      <c r="V50" s="311"/>
      <c r="W50" s="311"/>
      <c r="X50" s="311"/>
      <c r="Y50" s="311"/>
      <c r="Z50" s="311"/>
      <c r="AA50" s="311"/>
      <c r="AB50" s="311"/>
      <c r="AC50" s="311"/>
      <c r="AD50" s="311"/>
      <c r="AE50" s="311"/>
      <c r="AF50" s="313"/>
    </row>
  </sheetData>
  <sheetProtection/>
  <protectedRanges>
    <protectedRange password="CA99" sqref="B9:P20 R9:AF20" name="Range1"/>
  </protectedRange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F50"/>
  <sheetViews>
    <sheetView zoomScale="80" zoomScaleNormal="80" zoomScalePageLayoutView="0" workbookViewId="0" topLeftCell="A1">
      <selection activeCell="A1" sqref="A1"/>
    </sheetView>
  </sheetViews>
  <sheetFormatPr defaultColWidth="9.140625" defaultRowHeight="12.75" outlineLevelRow="1"/>
  <cols>
    <col min="1" max="1" width="30.8515625" style="0" customWidth="1"/>
    <col min="2" max="16" width="12.7109375" style="0" customWidth="1"/>
    <col min="17" max="17" width="2.421875" style="0" customWidth="1"/>
    <col min="18" max="32" width="12.7109375" style="0" customWidth="1"/>
  </cols>
  <sheetData>
    <row r="1" spans="1:24" s="87" customFormat="1" ht="18">
      <c r="A1" s="51" t="str">
        <f>'User Guide'!A2</f>
        <v>On-Farm Processing Recipe Based Costing Tool</v>
      </c>
      <c r="B1" s="86"/>
      <c r="C1" s="86"/>
      <c r="D1" s="86"/>
      <c r="E1" s="86"/>
      <c r="F1" s="66"/>
      <c r="G1" s="66"/>
      <c r="H1" s="66"/>
      <c r="I1" s="86"/>
      <c r="J1" s="66"/>
      <c r="K1" s="66"/>
      <c r="L1" s="66"/>
      <c r="M1" s="66"/>
      <c r="N1" s="66"/>
      <c r="O1" s="66"/>
      <c r="P1" s="66"/>
      <c r="Q1" s="66"/>
      <c r="R1" s="66"/>
      <c r="S1" s="66"/>
      <c r="T1" s="66"/>
      <c r="U1" s="66"/>
      <c r="V1" s="66"/>
      <c r="W1" s="66"/>
      <c r="X1" s="66"/>
    </row>
    <row r="2" spans="1:24" s="87" customFormat="1" ht="18">
      <c r="A2" s="51" t="s">
        <v>232</v>
      </c>
      <c r="B2" s="86"/>
      <c r="C2" s="86"/>
      <c r="D2" s="86"/>
      <c r="E2" s="86"/>
      <c r="F2" s="66"/>
      <c r="G2" s="66"/>
      <c r="H2" s="66"/>
      <c r="I2" s="86"/>
      <c r="J2" s="66"/>
      <c r="K2" s="66"/>
      <c r="L2" s="66"/>
      <c r="M2" s="66"/>
      <c r="N2" s="66"/>
      <c r="O2" s="66"/>
      <c r="P2" s="66"/>
      <c r="Q2" s="66"/>
      <c r="R2" s="66"/>
      <c r="S2" s="66"/>
      <c r="T2" s="66"/>
      <c r="U2" s="66"/>
      <c r="V2" s="66"/>
      <c r="W2" s="66"/>
      <c r="X2" s="66"/>
    </row>
    <row r="3" spans="1:24" s="87" customFormat="1" ht="18.75" thickBot="1">
      <c r="A3" s="51"/>
      <c r="B3" s="86"/>
      <c r="C3" s="86"/>
      <c r="D3" s="86"/>
      <c r="E3" s="86"/>
      <c r="F3" s="66"/>
      <c r="G3" s="66"/>
      <c r="H3" s="66"/>
      <c r="I3" s="86"/>
      <c r="J3" s="66"/>
      <c r="K3" s="66"/>
      <c r="L3" s="66"/>
      <c r="M3" s="66"/>
      <c r="N3" s="66"/>
      <c r="O3" s="66"/>
      <c r="P3" s="66"/>
      <c r="Q3" s="66"/>
      <c r="R3" s="66"/>
      <c r="S3" s="66"/>
      <c r="T3" s="66"/>
      <c r="U3" s="66"/>
      <c r="V3" s="66"/>
      <c r="W3" s="66"/>
      <c r="X3" s="66"/>
    </row>
    <row r="4" spans="1:32" s="87" customFormat="1" ht="18.75" thickBot="1">
      <c r="A4" s="88" t="str">
        <f>'Costs Input'!A8</f>
        <v>Recipe 3</v>
      </c>
      <c r="B4" s="393" t="s">
        <v>150</v>
      </c>
      <c r="C4" s="138"/>
      <c r="D4" s="138"/>
      <c r="E4" s="138"/>
      <c r="F4" s="138"/>
      <c r="G4" s="138"/>
      <c r="H4" s="138"/>
      <c r="I4" s="138"/>
      <c r="J4" s="138"/>
      <c r="K4" s="138"/>
      <c r="L4" s="138"/>
      <c r="M4" s="138"/>
      <c r="N4" s="138"/>
      <c r="O4" s="138"/>
      <c r="P4" s="139"/>
      <c r="Q4" s="89"/>
      <c r="R4" s="392" t="s">
        <v>151</v>
      </c>
      <c r="S4" s="136"/>
      <c r="T4" s="136"/>
      <c r="U4" s="136"/>
      <c r="V4" s="136"/>
      <c r="W4" s="136"/>
      <c r="X4" s="136"/>
      <c r="Y4" s="136"/>
      <c r="Z4" s="136"/>
      <c r="AA4" s="136"/>
      <c r="AB4" s="136"/>
      <c r="AC4" s="136"/>
      <c r="AD4" s="136"/>
      <c r="AE4" s="136"/>
      <c r="AF4" s="137"/>
    </row>
    <row r="5" spans="1:32" s="90" customFormat="1" ht="35.25" customHeight="1" thickBot="1">
      <c r="A5" s="257" t="s">
        <v>12</v>
      </c>
      <c r="B5" s="258" t="s">
        <v>167</v>
      </c>
      <c r="C5" s="258" t="s">
        <v>167</v>
      </c>
      <c r="D5" s="258" t="s">
        <v>167</v>
      </c>
      <c r="E5" s="258" t="s">
        <v>167</v>
      </c>
      <c r="F5" s="258" t="s">
        <v>167</v>
      </c>
      <c r="G5" s="258" t="s">
        <v>167</v>
      </c>
      <c r="H5" s="258" t="s">
        <v>167</v>
      </c>
      <c r="I5" s="258" t="s">
        <v>167</v>
      </c>
      <c r="J5" s="258" t="s">
        <v>167</v>
      </c>
      <c r="K5" s="258" t="s">
        <v>167</v>
      </c>
      <c r="L5" s="258" t="s">
        <v>167</v>
      </c>
      <c r="M5" s="258" t="s">
        <v>167</v>
      </c>
      <c r="N5" s="258" t="s">
        <v>167</v>
      </c>
      <c r="O5" s="258" t="s">
        <v>167</v>
      </c>
      <c r="P5" s="258" t="s">
        <v>167</v>
      </c>
      <c r="Q5" s="259"/>
      <c r="R5" s="316" t="s">
        <v>167</v>
      </c>
      <c r="S5" s="316" t="s">
        <v>167</v>
      </c>
      <c r="T5" s="316" t="s">
        <v>167</v>
      </c>
      <c r="U5" s="316" t="s">
        <v>167</v>
      </c>
      <c r="V5" s="316" t="s">
        <v>167</v>
      </c>
      <c r="W5" s="316" t="s">
        <v>167</v>
      </c>
      <c r="X5" s="316" t="s">
        <v>167</v>
      </c>
      <c r="Y5" s="316" t="s">
        <v>167</v>
      </c>
      <c r="Z5" s="316" t="s">
        <v>167</v>
      </c>
      <c r="AA5" s="316" t="s">
        <v>167</v>
      </c>
      <c r="AB5" s="316" t="s">
        <v>167</v>
      </c>
      <c r="AC5" s="316" t="s">
        <v>167</v>
      </c>
      <c r="AD5" s="316" t="s">
        <v>167</v>
      </c>
      <c r="AE5" s="316" t="s">
        <v>167</v>
      </c>
      <c r="AF5" s="316" t="s">
        <v>167</v>
      </c>
    </row>
    <row r="6" spans="1:32" s="87" customFormat="1" ht="16.5" thickBot="1">
      <c r="A6" s="101" t="s">
        <v>50</v>
      </c>
      <c r="B6" s="348">
        <f>VLOOKUP('Recipe 3'!B5,Ingredients!$A:$XFD,2,FALSE)</f>
        <v>0</v>
      </c>
      <c r="C6" s="348">
        <f>VLOOKUP('Recipe 3'!C5,Ingredients!$A:$XFD,2,FALSE)</f>
        <v>0</v>
      </c>
      <c r="D6" s="348">
        <f>VLOOKUP('Recipe 3'!D5,Ingredients!$A:$XFD,2,FALSE)</f>
        <v>0</v>
      </c>
      <c r="E6" s="348">
        <f>VLOOKUP('Recipe 3'!E5,Ingredients!$A:$XFD,2,FALSE)</f>
        <v>0</v>
      </c>
      <c r="F6" s="348">
        <f>VLOOKUP('Recipe 3'!F5,Ingredients!$A:$XFD,2,FALSE)</f>
        <v>0</v>
      </c>
      <c r="G6" s="348">
        <f>VLOOKUP('Recipe 3'!G5,Ingredients!$A:$XFD,2,FALSE)</f>
        <v>0</v>
      </c>
      <c r="H6" s="348">
        <f>VLOOKUP('Recipe 3'!H5,Ingredients!$A:$XFD,2,FALSE)</f>
        <v>0</v>
      </c>
      <c r="I6" s="348">
        <f>VLOOKUP('Recipe 3'!I5,Ingredients!$A:$XFD,2,FALSE)</f>
        <v>0</v>
      </c>
      <c r="J6" s="348">
        <f>VLOOKUP('Recipe 3'!J5,Ingredients!$A:$XFD,2,FALSE)</f>
        <v>0</v>
      </c>
      <c r="K6" s="348">
        <f>VLOOKUP('Recipe 3'!K5,Ingredients!$A:$XFD,2,FALSE)</f>
        <v>0</v>
      </c>
      <c r="L6" s="348">
        <f>VLOOKUP('Recipe 3'!L5,Ingredients!$A:$XFD,2,FALSE)</f>
        <v>0</v>
      </c>
      <c r="M6" s="348">
        <f>VLOOKUP('Recipe 3'!M5,Ingredients!$A:$XFD,2,FALSE)</f>
        <v>0</v>
      </c>
      <c r="N6" s="348">
        <f>VLOOKUP('Recipe 3'!N5,Ingredients!$A:$XFD,2,FALSE)</f>
        <v>0</v>
      </c>
      <c r="O6" s="348">
        <f>VLOOKUP('Recipe 3'!O5,Ingredients!$A:$XFD,2,FALSE)</f>
        <v>0</v>
      </c>
      <c r="P6" s="348">
        <f>VLOOKUP('Recipe 3'!P5,Ingredients!$A:$XFD,2,FALSE)</f>
        <v>0</v>
      </c>
      <c r="Q6" s="349"/>
      <c r="R6" s="350">
        <f>VLOOKUP('Recipe 3'!R5,Ingredients!$A:$XFD,2,FALSE)</f>
        <v>0</v>
      </c>
      <c r="S6" s="351">
        <f>VLOOKUP('Recipe 3'!S5,Ingredients!$A:$XFD,2,FALSE)</f>
        <v>0</v>
      </c>
      <c r="T6" s="351">
        <f>VLOOKUP('Recipe 3'!T5,Ingredients!$A:$XFD,2,FALSE)</f>
        <v>0</v>
      </c>
      <c r="U6" s="351">
        <f>VLOOKUP('Recipe 3'!U5,Ingredients!$A:$XFD,2,FALSE)</f>
        <v>0</v>
      </c>
      <c r="V6" s="351">
        <f>VLOOKUP('Recipe 3'!V5,Ingredients!$A:$XFD,2,FALSE)</f>
        <v>0</v>
      </c>
      <c r="W6" s="351">
        <f>VLOOKUP('Recipe 3'!W5,Ingredients!$A:$XFD,2,FALSE)</f>
        <v>0</v>
      </c>
      <c r="X6" s="351">
        <f>VLOOKUP('Recipe 3'!X5,Ingredients!$A:$XFD,2,FALSE)</f>
        <v>0</v>
      </c>
      <c r="Y6" s="351">
        <f>VLOOKUP('Recipe 3'!Y5,Ingredients!$A:$XFD,2,FALSE)</f>
        <v>0</v>
      </c>
      <c r="Z6" s="351">
        <f>VLOOKUP('Recipe 3'!Z5,Ingredients!$A:$XFD,2,FALSE)</f>
        <v>0</v>
      </c>
      <c r="AA6" s="351">
        <f>VLOOKUP('Recipe 3'!AA5,Ingredients!$A:$XFD,2,FALSE)</f>
        <v>0</v>
      </c>
      <c r="AB6" s="351">
        <f>VLOOKUP('Recipe 3'!AB5,Ingredients!$A:$XFD,2,FALSE)</f>
        <v>0</v>
      </c>
      <c r="AC6" s="351">
        <f>VLOOKUP('Recipe 3'!AC5,Ingredients!$A:$XFD,2,FALSE)</f>
        <v>0</v>
      </c>
      <c r="AD6" s="351">
        <f>VLOOKUP('Recipe 3'!AD5,Ingredients!$A:$XFD,2,FALSE)</f>
        <v>0</v>
      </c>
      <c r="AE6" s="351">
        <f>VLOOKUP('Recipe 3'!AE5,Ingredients!$A:$XFD,2,FALSE)</f>
        <v>0</v>
      </c>
      <c r="AF6" s="352">
        <f>VLOOKUP('Recipe 3'!AF5,Ingredients!$A:$XFD,2,FALSE)</f>
        <v>0</v>
      </c>
    </row>
    <row r="7" spans="1:32" s="87" customFormat="1" ht="15">
      <c r="A7" s="353"/>
      <c r="B7" s="358" t="s">
        <v>287</v>
      </c>
      <c r="C7" s="354"/>
      <c r="D7" s="354"/>
      <c r="E7" s="354"/>
      <c r="F7" s="354"/>
      <c r="G7" s="354"/>
      <c r="H7" s="354"/>
      <c r="I7" s="354"/>
      <c r="J7" s="354"/>
      <c r="K7" s="354"/>
      <c r="L7" s="354"/>
      <c r="M7" s="354"/>
      <c r="N7" s="354"/>
      <c r="O7" s="354"/>
      <c r="P7" s="354"/>
      <c r="Q7" s="293"/>
      <c r="R7" s="361" t="s">
        <v>287</v>
      </c>
      <c r="S7" s="355"/>
      <c r="T7" s="355"/>
      <c r="U7" s="355"/>
      <c r="V7" s="355"/>
      <c r="W7" s="355"/>
      <c r="X7" s="355"/>
      <c r="Y7" s="355"/>
      <c r="Z7" s="355"/>
      <c r="AA7" s="355"/>
      <c r="AB7" s="355"/>
      <c r="AC7" s="355"/>
      <c r="AD7" s="355"/>
      <c r="AE7" s="355"/>
      <c r="AF7" s="356"/>
    </row>
    <row r="8" spans="1:32" s="87" customFormat="1" ht="15.75">
      <c r="A8" s="357" t="str">
        <f>'Costs Input'!A8</f>
        <v>Recipe 3</v>
      </c>
      <c r="B8" s="358" t="s">
        <v>288</v>
      </c>
      <c r="C8" s="359"/>
      <c r="D8" s="360"/>
      <c r="E8" s="360"/>
      <c r="F8" s="360"/>
      <c r="G8" s="360"/>
      <c r="H8" s="360"/>
      <c r="I8" s="360"/>
      <c r="J8" s="360"/>
      <c r="K8" s="360"/>
      <c r="L8" s="360"/>
      <c r="M8" s="360"/>
      <c r="N8" s="360"/>
      <c r="O8" s="360"/>
      <c r="P8" s="360"/>
      <c r="Q8" s="293"/>
      <c r="R8" s="361" t="s">
        <v>288</v>
      </c>
      <c r="S8" s="359"/>
      <c r="T8" s="360"/>
      <c r="U8" s="360"/>
      <c r="V8" s="360"/>
      <c r="W8" s="360"/>
      <c r="X8" s="360"/>
      <c r="Y8" s="360"/>
      <c r="Z8" s="360"/>
      <c r="AA8" s="360"/>
      <c r="AB8" s="360"/>
      <c r="AC8" s="360"/>
      <c r="AD8" s="360"/>
      <c r="AE8" s="360"/>
      <c r="AF8" s="362"/>
    </row>
    <row r="9" spans="1:32" s="1" customFormat="1" ht="15" outlineLevel="1">
      <c r="A9" s="363" t="str">
        <f>'Sales Data'!B83</f>
        <v>a</v>
      </c>
      <c r="B9" s="364"/>
      <c r="C9" s="364"/>
      <c r="D9" s="284"/>
      <c r="E9" s="284"/>
      <c r="F9" s="284"/>
      <c r="G9" s="284"/>
      <c r="H9" s="284"/>
      <c r="I9" s="284"/>
      <c r="J9" s="284"/>
      <c r="K9" s="284"/>
      <c r="L9" s="284"/>
      <c r="M9" s="284"/>
      <c r="N9" s="284"/>
      <c r="O9" s="284"/>
      <c r="P9" s="285"/>
      <c r="Q9" s="259"/>
      <c r="R9" s="365"/>
      <c r="S9" s="364"/>
      <c r="T9" s="284"/>
      <c r="U9" s="284"/>
      <c r="V9" s="284"/>
      <c r="W9" s="284"/>
      <c r="X9" s="284"/>
      <c r="Y9" s="284"/>
      <c r="Z9" s="284"/>
      <c r="AA9" s="284"/>
      <c r="AB9" s="284"/>
      <c r="AC9" s="284"/>
      <c r="AD9" s="284"/>
      <c r="AE9" s="284"/>
      <c r="AF9" s="286"/>
    </row>
    <row r="10" spans="1:32" s="1" customFormat="1" ht="15" outlineLevel="1">
      <c r="A10" s="363" t="str">
        <f>'Sales Data'!B84</f>
        <v>b</v>
      </c>
      <c r="B10" s="364"/>
      <c r="C10" s="364"/>
      <c r="D10" s="284"/>
      <c r="E10" s="284"/>
      <c r="F10" s="284"/>
      <c r="G10" s="284"/>
      <c r="H10" s="284"/>
      <c r="I10" s="284"/>
      <c r="J10" s="284"/>
      <c r="K10" s="284"/>
      <c r="L10" s="284"/>
      <c r="M10" s="284"/>
      <c r="N10" s="284"/>
      <c r="O10" s="284"/>
      <c r="P10" s="285"/>
      <c r="Q10" s="259"/>
      <c r="R10" s="365"/>
      <c r="S10" s="364"/>
      <c r="T10" s="284"/>
      <c r="U10" s="284"/>
      <c r="V10" s="284"/>
      <c r="W10" s="284"/>
      <c r="X10" s="284"/>
      <c r="Y10" s="284"/>
      <c r="Z10" s="284"/>
      <c r="AA10" s="284"/>
      <c r="AB10" s="284"/>
      <c r="AC10" s="284"/>
      <c r="AD10" s="284"/>
      <c r="AE10" s="284"/>
      <c r="AF10" s="286"/>
    </row>
    <row r="11" spans="1:32" s="1" customFormat="1" ht="15" outlineLevel="1">
      <c r="A11" s="363" t="str">
        <f>'Sales Data'!B85</f>
        <v>c</v>
      </c>
      <c r="B11" s="284"/>
      <c r="C11" s="284"/>
      <c r="D11" s="284"/>
      <c r="E11" s="284"/>
      <c r="F11" s="284"/>
      <c r="G11" s="284"/>
      <c r="H11" s="284"/>
      <c r="I11" s="284"/>
      <c r="J11" s="284"/>
      <c r="K11" s="284"/>
      <c r="L11" s="284"/>
      <c r="M11" s="284"/>
      <c r="N11" s="284"/>
      <c r="O11" s="284"/>
      <c r="P11" s="285"/>
      <c r="Q11" s="259"/>
      <c r="R11" s="366"/>
      <c r="S11" s="284"/>
      <c r="T11" s="284"/>
      <c r="U11" s="284"/>
      <c r="V11" s="284"/>
      <c r="W11" s="284"/>
      <c r="X11" s="284"/>
      <c r="Y11" s="284"/>
      <c r="Z11" s="284"/>
      <c r="AA11" s="284"/>
      <c r="AB11" s="284"/>
      <c r="AC11" s="284"/>
      <c r="AD11" s="284"/>
      <c r="AE11" s="284"/>
      <c r="AF11" s="286"/>
    </row>
    <row r="12" spans="1:32" s="1" customFormat="1" ht="15" outlineLevel="1">
      <c r="A12" s="363" t="str">
        <f>'Sales Data'!B86</f>
        <v>d</v>
      </c>
      <c r="B12" s="284"/>
      <c r="C12" s="284"/>
      <c r="D12" s="284"/>
      <c r="E12" s="284"/>
      <c r="F12" s="284"/>
      <c r="G12" s="284"/>
      <c r="H12" s="284"/>
      <c r="I12" s="284"/>
      <c r="J12" s="284"/>
      <c r="K12" s="284"/>
      <c r="L12" s="284"/>
      <c r="M12" s="284"/>
      <c r="N12" s="284"/>
      <c r="O12" s="284"/>
      <c r="P12" s="285"/>
      <c r="Q12" s="259"/>
      <c r="R12" s="366"/>
      <c r="S12" s="284"/>
      <c r="T12" s="284"/>
      <c r="U12" s="284"/>
      <c r="V12" s="284"/>
      <c r="W12" s="284"/>
      <c r="X12" s="284"/>
      <c r="Y12" s="284"/>
      <c r="Z12" s="284"/>
      <c r="AA12" s="284"/>
      <c r="AB12" s="284"/>
      <c r="AC12" s="284"/>
      <c r="AD12" s="284"/>
      <c r="AE12" s="284"/>
      <c r="AF12" s="286"/>
    </row>
    <row r="13" spans="1:32" s="1" customFormat="1" ht="15" outlineLevel="1">
      <c r="A13" s="363" t="str">
        <f>'Sales Data'!B87</f>
        <v>e</v>
      </c>
      <c r="B13" s="284"/>
      <c r="C13" s="284"/>
      <c r="D13" s="284"/>
      <c r="E13" s="284"/>
      <c r="F13" s="284"/>
      <c r="G13" s="284"/>
      <c r="H13" s="284"/>
      <c r="I13" s="284"/>
      <c r="J13" s="284"/>
      <c r="K13" s="284"/>
      <c r="L13" s="284"/>
      <c r="M13" s="284"/>
      <c r="N13" s="284"/>
      <c r="O13" s="284"/>
      <c r="P13" s="285"/>
      <c r="Q13" s="259"/>
      <c r="R13" s="366"/>
      <c r="S13" s="284"/>
      <c r="T13" s="284"/>
      <c r="U13" s="284"/>
      <c r="V13" s="284"/>
      <c r="W13" s="284"/>
      <c r="X13" s="284"/>
      <c r="Y13" s="284"/>
      <c r="Z13" s="284"/>
      <c r="AA13" s="284"/>
      <c r="AB13" s="284"/>
      <c r="AC13" s="284"/>
      <c r="AD13" s="284"/>
      <c r="AE13" s="284"/>
      <c r="AF13" s="286"/>
    </row>
    <row r="14" spans="1:32" s="1" customFormat="1" ht="15" outlineLevel="1">
      <c r="A14" s="363" t="str">
        <f>'Sales Data'!B88</f>
        <v>f</v>
      </c>
      <c r="B14" s="367"/>
      <c r="C14" s="367"/>
      <c r="D14" s="284"/>
      <c r="E14" s="284"/>
      <c r="F14" s="284"/>
      <c r="G14" s="284"/>
      <c r="H14" s="284"/>
      <c r="I14" s="284"/>
      <c r="J14" s="284"/>
      <c r="K14" s="284"/>
      <c r="L14" s="284"/>
      <c r="M14" s="284"/>
      <c r="N14" s="284"/>
      <c r="O14" s="284"/>
      <c r="P14" s="285"/>
      <c r="Q14" s="259"/>
      <c r="R14" s="368"/>
      <c r="S14" s="367"/>
      <c r="T14" s="284"/>
      <c r="U14" s="284"/>
      <c r="V14" s="284"/>
      <c r="W14" s="284"/>
      <c r="X14" s="284"/>
      <c r="Y14" s="284"/>
      <c r="Z14" s="284"/>
      <c r="AA14" s="284"/>
      <c r="AB14" s="284"/>
      <c r="AC14" s="284"/>
      <c r="AD14" s="284"/>
      <c r="AE14" s="284"/>
      <c r="AF14" s="286"/>
    </row>
    <row r="15" spans="1:32" s="1" customFormat="1" ht="15" outlineLevel="1">
      <c r="A15" s="363" t="str">
        <f>'Sales Data'!B89</f>
        <v>g</v>
      </c>
      <c r="B15" s="284"/>
      <c r="C15" s="284"/>
      <c r="D15" s="284"/>
      <c r="E15" s="284"/>
      <c r="F15" s="284"/>
      <c r="G15" s="284"/>
      <c r="H15" s="284"/>
      <c r="I15" s="284"/>
      <c r="J15" s="284"/>
      <c r="K15" s="284"/>
      <c r="L15" s="284"/>
      <c r="M15" s="284"/>
      <c r="N15" s="284"/>
      <c r="O15" s="284"/>
      <c r="P15" s="285"/>
      <c r="Q15" s="259"/>
      <c r="R15" s="366"/>
      <c r="S15" s="284"/>
      <c r="T15" s="284"/>
      <c r="U15" s="284"/>
      <c r="V15" s="284"/>
      <c r="W15" s="284"/>
      <c r="X15" s="284"/>
      <c r="Y15" s="284"/>
      <c r="Z15" s="284"/>
      <c r="AA15" s="284"/>
      <c r="AB15" s="284"/>
      <c r="AC15" s="284"/>
      <c r="AD15" s="284"/>
      <c r="AE15" s="284"/>
      <c r="AF15" s="286"/>
    </row>
    <row r="16" spans="1:32" s="1" customFormat="1" ht="15" outlineLevel="1">
      <c r="A16" s="363" t="str">
        <f>'Sales Data'!B90</f>
        <v>h</v>
      </c>
      <c r="B16" s="284"/>
      <c r="C16" s="284"/>
      <c r="D16" s="284"/>
      <c r="E16" s="284"/>
      <c r="F16" s="284"/>
      <c r="G16" s="284"/>
      <c r="H16" s="284"/>
      <c r="I16" s="284"/>
      <c r="J16" s="284"/>
      <c r="K16" s="284"/>
      <c r="L16" s="284"/>
      <c r="M16" s="284"/>
      <c r="N16" s="284"/>
      <c r="O16" s="284"/>
      <c r="P16" s="285"/>
      <c r="Q16" s="259"/>
      <c r="R16" s="366"/>
      <c r="S16" s="284"/>
      <c r="T16" s="284"/>
      <c r="U16" s="284"/>
      <c r="V16" s="284"/>
      <c r="W16" s="284"/>
      <c r="X16" s="284"/>
      <c r="Y16" s="284"/>
      <c r="Z16" s="284"/>
      <c r="AA16" s="284"/>
      <c r="AB16" s="284"/>
      <c r="AC16" s="284"/>
      <c r="AD16" s="284"/>
      <c r="AE16" s="284"/>
      <c r="AF16" s="286"/>
    </row>
    <row r="17" spans="1:32" s="1" customFormat="1" ht="15" outlineLevel="1">
      <c r="A17" s="363" t="str">
        <f>'Sales Data'!B91</f>
        <v>i</v>
      </c>
      <c r="B17" s="284"/>
      <c r="C17" s="284"/>
      <c r="D17" s="284"/>
      <c r="E17" s="284"/>
      <c r="F17" s="284"/>
      <c r="G17" s="284"/>
      <c r="H17" s="284"/>
      <c r="I17" s="284"/>
      <c r="J17" s="284"/>
      <c r="K17" s="284"/>
      <c r="L17" s="284"/>
      <c r="M17" s="284"/>
      <c r="N17" s="284"/>
      <c r="O17" s="284"/>
      <c r="P17" s="285"/>
      <c r="Q17" s="259"/>
      <c r="R17" s="366"/>
      <c r="S17" s="284"/>
      <c r="T17" s="284"/>
      <c r="U17" s="284"/>
      <c r="V17" s="284"/>
      <c r="W17" s="284"/>
      <c r="X17" s="284"/>
      <c r="Y17" s="284"/>
      <c r="Z17" s="284"/>
      <c r="AA17" s="284"/>
      <c r="AB17" s="284"/>
      <c r="AC17" s="284"/>
      <c r="AD17" s="284"/>
      <c r="AE17" s="284"/>
      <c r="AF17" s="286"/>
    </row>
    <row r="18" spans="1:32" s="1" customFormat="1" ht="15" outlineLevel="1">
      <c r="A18" s="363" t="str">
        <f>'Sales Data'!B92</f>
        <v>j</v>
      </c>
      <c r="B18" s="284"/>
      <c r="C18" s="284"/>
      <c r="D18" s="284"/>
      <c r="E18" s="284"/>
      <c r="F18" s="284"/>
      <c r="G18" s="284"/>
      <c r="H18" s="284"/>
      <c r="I18" s="284"/>
      <c r="J18" s="284"/>
      <c r="K18" s="284"/>
      <c r="L18" s="284"/>
      <c r="M18" s="284"/>
      <c r="N18" s="284"/>
      <c r="O18" s="284"/>
      <c r="P18" s="285"/>
      <c r="Q18" s="259"/>
      <c r="R18" s="366"/>
      <c r="S18" s="284"/>
      <c r="T18" s="284"/>
      <c r="U18" s="284"/>
      <c r="V18" s="284"/>
      <c r="W18" s="284"/>
      <c r="X18" s="284"/>
      <c r="Y18" s="284"/>
      <c r="Z18" s="284"/>
      <c r="AA18" s="284"/>
      <c r="AB18" s="284"/>
      <c r="AC18" s="284"/>
      <c r="AD18" s="284"/>
      <c r="AE18" s="284"/>
      <c r="AF18" s="286"/>
    </row>
    <row r="19" spans="1:32" s="1" customFormat="1" ht="15" outlineLevel="1">
      <c r="A19" s="363" t="str">
        <f>'Sales Data'!B93</f>
        <v>k</v>
      </c>
      <c r="B19" s="284"/>
      <c r="C19" s="284"/>
      <c r="D19" s="284"/>
      <c r="E19" s="284"/>
      <c r="F19" s="284"/>
      <c r="G19" s="284"/>
      <c r="H19" s="284"/>
      <c r="I19" s="284"/>
      <c r="J19" s="284"/>
      <c r="K19" s="284"/>
      <c r="L19" s="284"/>
      <c r="M19" s="284"/>
      <c r="N19" s="284"/>
      <c r="O19" s="284"/>
      <c r="P19" s="285"/>
      <c r="Q19" s="259"/>
      <c r="R19" s="366"/>
      <c r="S19" s="284"/>
      <c r="T19" s="284"/>
      <c r="U19" s="284"/>
      <c r="V19" s="284"/>
      <c r="W19" s="284"/>
      <c r="X19" s="284"/>
      <c r="Y19" s="284"/>
      <c r="Z19" s="284"/>
      <c r="AA19" s="284"/>
      <c r="AB19" s="284"/>
      <c r="AC19" s="284"/>
      <c r="AD19" s="284"/>
      <c r="AE19" s="284"/>
      <c r="AF19" s="286"/>
    </row>
    <row r="20" spans="1:32" s="1" customFormat="1" ht="15" outlineLevel="1">
      <c r="A20" s="363" t="str">
        <f>'Sales Data'!B94</f>
        <v>l</v>
      </c>
      <c r="B20" s="284"/>
      <c r="C20" s="284"/>
      <c r="D20" s="284"/>
      <c r="E20" s="284"/>
      <c r="F20" s="284"/>
      <c r="G20" s="284"/>
      <c r="H20" s="284"/>
      <c r="I20" s="284"/>
      <c r="J20" s="284"/>
      <c r="K20" s="284"/>
      <c r="L20" s="284"/>
      <c r="M20" s="284"/>
      <c r="N20" s="284"/>
      <c r="O20" s="284"/>
      <c r="P20" s="285"/>
      <c r="Q20" s="259"/>
      <c r="R20" s="366"/>
      <c r="S20" s="284"/>
      <c r="T20" s="284"/>
      <c r="U20" s="284"/>
      <c r="V20" s="284"/>
      <c r="W20" s="284"/>
      <c r="X20" s="284"/>
      <c r="Y20" s="284"/>
      <c r="Z20" s="284"/>
      <c r="AA20" s="284"/>
      <c r="AB20" s="284"/>
      <c r="AC20" s="284"/>
      <c r="AD20" s="284"/>
      <c r="AE20" s="284"/>
      <c r="AF20" s="286"/>
    </row>
    <row r="21" spans="1:32" s="87" customFormat="1" ht="15" outlineLevel="1">
      <c r="A21" s="369"/>
      <c r="B21" s="355"/>
      <c r="C21" s="355"/>
      <c r="D21" s="355"/>
      <c r="E21" s="355"/>
      <c r="F21" s="355"/>
      <c r="G21" s="355"/>
      <c r="H21" s="355"/>
      <c r="I21" s="355"/>
      <c r="J21" s="355"/>
      <c r="K21" s="355"/>
      <c r="L21" s="355"/>
      <c r="M21" s="355"/>
      <c r="N21" s="355"/>
      <c r="O21" s="355"/>
      <c r="P21" s="355"/>
      <c r="Q21" s="293"/>
      <c r="R21" s="349"/>
      <c r="S21" s="355"/>
      <c r="T21" s="355"/>
      <c r="U21" s="355"/>
      <c r="V21" s="355"/>
      <c r="W21" s="355"/>
      <c r="X21" s="355"/>
      <c r="Y21" s="355"/>
      <c r="Z21" s="355"/>
      <c r="AA21" s="355"/>
      <c r="AB21" s="355"/>
      <c r="AC21" s="355"/>
      <c r="AD21" s="355"/>
      <c r="AE21" s="355"/>
      <c r="AF21" s="356"/>
    </row>
    <row r="22" spans="1:32" s="87" customFormat="1" ht="15.75" outlineLevel="1">
      <c r="A22" s="370" t="s">
        <v>49</v>
      </c>
      <c r="B22" s="355"/>
      <c r="C22" s="355"/>
      <c r="D22" s="355"/>
      <c r="E22" s="355"/>
      <c r="F22" s="355"/>
      <c r="G22" s="355"/>
      <c r="H22" s="355"/>
      <c r="I22" s="355"/>
      <c r="J22" s="355"/>
      <c r="K22" s="355"/>
      <c r="L22" s="355"/>
      <c r="M22" s="355"/>
      <c r="N22" s="355"/>
      <c r="O22" s="355"/>
      <c r="P22" s="355"/>
      <c r="Q22" s="293"/>
      <c r="R22" s="349"/>
      <c r="S22" s="355"/>
      <c r="T22" s="355"/>
      <c r="U22" s="355"/>
      <c r="V22" s="355"/>
      <c r="W22" s="355"/>
      <c r="X22" s="355"/>
      <c r="Y22" s="355"/>
      <c r="Z22" s="355"/>
      <c r="AA22" s="355"/>
      <c r="AB22" s="355"/>
      <c r="AC22" s="355"/>
      <c r="AD22" s="355"/>
      <c r="AE22" s="355"/>
      <c r="AF22" s="356"/>
    </row>
    <row r="23" spans="1:32" s="87" customFormat="1" ht="15" outlineLevel="1">
      <c r="A23" s="371" t="str">
        <f>'Sales Data'!B83</f>
        <v>a</v>
      </c>
      <c r="B23" s="372">
        <f>B9*'Recipe 1'!B$9</f>
        <v>0</v>
      </c>
      <c r="C23" s="372">
        <f>C9*'Recipe 1'!C$9</f>
        <v>0</v>
      </c>
      <c r="D23" s="372">
        <f>D9*'Recipe 1'!D$9</f>
        <v>0</v>
      </c>
      <c r="E23" s="372">
        <f>E9*'Recipe 1'!E$9</f>
        <v>0</v>
      </c>
      <c r="F23" s="372">
        <f>F9*'Recipe 1'!F$9</f>
        <v>0</v>
      </c>
      <c r="G23" s="372">
        <f>G9*'Recipe 1'!G$9</f>
        <v>0</v>
      </c>
      <c r="H23" s="372">
        <f>H9*'Recipe 1'!H$9</f>
        <v>0</v>
      </c>
      <c r="I23" s="372">
        <f>I9*'Recipe 1'!I$9</f>
        <v>0</v>
      </c>
      <c r="J23" s="372">
        <f>J9*'Recipe 1'!J$9</f>
        <v>0</v>
      </c>
      <c r="K23" s="372">
        <f>K9*'Recipe 1'!K$9</f>
        <v>0</v>
      </c>
      <c r="L23" s="372">
        <f>L9*'Recipe 1'!L$9</f>
        <v>0</v>
      </c>
      <c r="M23" s="372">
        <f>M9*'Recipe 1'!M$9</f>
        <v>0</v>
      </c>
      <c r="N23" s="372">
        <f>N9*'Recipe 1'!N$9</f>
        <v>0</v>
      </c>
      <c r="O23" s="372">
        <f>O9*'Recipe 1'!O$9</f>
        <v>0</v>
      </c>
      <c r="P23" s="373">
        <f>P9*'Recipe 1'!P$9</f>
        <v>0</v>
      </c>
      <c r="Q23" s="293"/>
      <c r="R23" s="374">
        <f>R9*'Recipe 1'!R$9</f>
        <v>0</v>
      </c>
      <c r="S23" s="372">
        <f>S9*'Recipe 1'!S$9</f>
        <v>0</v>
      </c>
      <c r="T23" s="372">
        <f>T9*'Recipe 1'!T$9</f>
        <v>0</v>
      </c>
      <c r="U23" s="372">
        <f>U9*'Recipe 1'!U$9</f>
        <v>0</v>
      </c>
      <c r="V23" s="372">
        <f>V9*'Recipe 1'!V$9</f>
        <v>0</v>
      </c>
      <c r="W23" s="372">
        <f>W9*'Recipe 1'!W$9</f>
        <v>0</v>
      </c>
      <c r="X23" s="372">
        <f>X9*'Recipe 1'!X$9</f>
        <v>0</v>
      </c>
      <c r="Y23" s="372">
        <f>Y9*'Recipe 1'!Y$9</f>
        <v>0</v>
      </c>
      <c r="Z23" s="372">
        <f>Z9*'Recipe 1'!Z$9</f>
        <v>0</v>
      </c>
      <c r="AA23" s="372">
        <f>AA9*'Recipe 1'!AA$9</f>
        <v>0</v>
      </c>
      <c r="AB23" s="372">
        <f>AB9*'Recipe 1'!AB$9</f>
        <v>0</v>
      </c>
      <c r="AC23" s="372">
        <f>AC9*'Recipe 1'!AC$9</f>
        <v>0</v>
      </c>
      <c r="AD23" s="372">
        <f>AD9*'Recipe 1'!AD$9</f>
        <v>0</v>
      </c>
      <c r="AE23" s="372">
        <f>AE9*'Recipe 1'!AE$9</f>
        <v>0</v>
      </c>
      <c r="AF23" s="375">
        <f>AF9*'Recipe 1'!AF$9</f>
        <v>0</v>
      </c>
    </row>
    <row r="24" spans="1:32" s="87" customFormat="1" ht="15" outlineLevel="1">
      <c r="A24" s="371" t="str">
        <f>'Sales Data'!B84</f>
        <v>b</v>
      </c>
      <c r="B24" s="372">
        <f>B10*'Recipe 1'!B$9</f>
        <v>0</v>
      </c>
      <c r="C24" s="372">
        <f>C10*'Recipe 1'!C$9</f>
        <v>0</v>
      </c>
      <c r="D24" s="372">
        <f>D10*'Recipe 1'!D$9</f>
        <v>0</v>
      </c>
      <c r="E24" s="372">
        <f>E10*'Recipe 1'!E$9</f>
        <v>0</v>
      </c>
      <c r="F24" s="372">
        <f>F10*'Recipe 1'!F$9</f>
        <v>0</v>
      </c>
      <c r="G24" s="372">
        <f>G10*'Recipe 1'!G$9</f>
        <v>0</v>
      </c>
      <c r="H24" s="372">
        <f>H10*'Recipe 1'!H$9</f>
        <v>0</v>
      </c>
      <c r="I24" s="372">
        <f>I10*'Recipe 1'!I$9</f>
        <v>0</v>
      </c>
      <c r="J24" s="372">
        <f>J10*'Recipe 1'!J$9</f>
        <v>0</v>
      </c>
      <c r="K24" s="372">
        <f>K10*'Recipe 1'!K$9</f>
        <v>0</v>
      </c>
      <c r="L24" s="372">
        <f>L10*'Recipe 1'!L$9</f>
        <v>0</v>
      </c>
      <c r="M24" s="372">
        <f>M10*'Recipe 1'!M$9</f>
        <v>0</v>
      </c>
      <c r="N24" s="372">
        <f>N10*'Recipe 1'!N$9</f>
        <v>0</v>
      </c>
      <c r="O24" s="372">
        <f>O10*'Recipe 1'!O$9</f>
        <v>0</v>
      </c>
      <c r="P24" s="373">
        <f>P10*'Recipe 1'!P$9</f>
        <v>0</v>
      </c>
      <c r="Q24" s="293"/>
      <c r="R24" s="374">
        <f>R10*'Recipe 1'!R$9</f>
        <v>0</v>
      </c>
      <c r="S24" s="372">
        <f>S10*'Recipe 1'!S$9</f>
        <v>0</v>
      </c>
      <c r="T24" s="372">
        <f>T10*'Recipe 1'!T$9</f>
        <v>0</v>
      </c>
      <c r="U24" s="372">
        <f>U10*'Recipe 1'!U$9</f>
        <v>0</v>
      </c>
      <c r="V24" s="372">
        <f>V10*'Recipe 1'!V$9</f>
        <v>0</v>
      </c>
      <c r="W24" s="372">
        <f>W10*'Recipe 1'!W$9</f>
        <v>0</v>
      </c>
      <c r="X24" s="372">
        <f>X10*'Recipe 1'!X$9</f>
        <v>0</v>
      </c>
      <c r="Y24" s="372">
        <f>Y10*'Recipe 1'!Y$9</f>
        <v>0</v>
      </c>
      <c r="Z24" s="372">
        <f>Z10*'Recipe 1'!Z$9</f>
        <v>0</v>
      </c>
      <c r="AA24" s="372">
        <f>AA10*'Recipe 1'!AA$9</f>
        <v>0</v>
      </c>
      <c r="AB24" s="372">
        <f>AB10*'Recipe 1'!AB$9</f>
        <v>0</v>
      </c>
      <c r="AC24" s="372">
        <f>AC10*'Recipe 1'!AC$9</f>
        <v>0</v>
      </c>
      <c r="AD24" s="372">
        <f>AD10*'Recipe 1'!AD$9</f>
        <v>0</v>
      </c>
      <c r="AE24" s="372">
        <f>AE10*'Recipe 1'!AE$9</f>
        <v>0</v>
      </c>
      <c r="AF24" s="375">
        <f>AF10*'Recipe 1'!AF$9</f>
        <v>0</v>
      </c>
    </row>
    <row r="25" spans="1:32" s="87" customFormat="1" ht="15" outlineLevel="1">
      <c r="A25" s="371" t="str">
        <f>'Sales Data'!B85</f>
        <v>c</v>
      </c>
      <c r="B25" s="372">
        <f>B11*'Recipe 1'!B$9</f>
        <v>0</v>
      </c>
      <c r="C25" s="372">
        <f>C11*'Recipe 1'!C$9</f>
        <v>0</v>
      </c>
      <c r="D25" s="372">
        <f>D11*'Recipe 1'!D$9</f>
        <v>0</v>
      </c>
      <c r="E25" s="372">
        <f>E11*'Recipe 1'!E$9</f>
        <v>0</v>
      </c>
      <c r="F25" s="372">
        <f>F11*'Recipe 1'!F$9</f>
        <v>0</v>
      </c>
      <c r="G25" s="372">
        <f>G11*'Recipe 1'!G$9</f>
        <v>0</v>
      </c>
      <c r="H25" s="372">
        <f>H11*'Recipe 1'!H$9</f>
        <v>0</v>
      </c>
      <c r="I25" s="372">
        <f>I11*'Recipe 1'!I$9</f>
        <v>0</v>
      </c>
      <c r="J25" s="372">
        <f>J11*'Recipe 1'!J$9</f>
        <v>0</v>
      </c>
      <c r="K25" s="372">
        <f>K11*'Recipe 1'!K$9</f>
        <v>0</v>
      </c>
      <c r="L25" s="372">
        <f>L11*'Recipe 1'!L$9</f>
        <v>0</v>
      </c>
      <c r="M25" s="372">
        <f>M11*'Recipe 1'!M$9</f>
        <v>0</v>
      </c>
      <c r="N25" s="372">
        <f>N11*'Recipe 1'!N$9</f>
        <v>0</v>
      </c>
      <c r="O25" s="372">
        <f>O11*'Recipe 1'!O$9</f>
        <v>0</v>
      </c>
      <c r="P25" s="373">
        <f>P11*'Recipe 1'!P$9</f>
        <v>0</v>
      </c>
      <c r="Q25" s="293"/>
      <c r="R25" s="374">
        <f>R11*'Recipe 1'!R$9</f>
        <v>0</v>
      </c>
      <c r="S25" s="372">
        <f>S11*'Recipe 1'!S$9</f>
        <v>0</v>
      </c>
      <c r="T25" s="372">
        <f>T11*'Recipe 1'!T$9</f>
        <v>0</v>
      </c>
      <c r="U25" s="372">
        <f>U11*'Recipe 1'!U$9</f>
        <v>0</v>
      </c>
      <c r="V25" s="372">
        <f>V11*'Recipe 1'!V$9</f>
        <v>0</v>
      </c>
      <c r="W25" s="372">
        <f>W11*'Recipe 1'!W$9</f>
        <v>0</v>
      </c>
      <c r="X25" s="372">
        <f>X11*'Recipe 1'!X$9</f>
        <v>0</v>
      </c>
      <c r="Y25" s="372">
        <f>Y11*'Recipe 1'!Y$9</f>
        <v>0</v>
      </c>
      <c r="Z25" s="372">
        <f>Z11*'Recipe 1'!Z$9</f>
        <v>0</v>
      </c>
      <c r="AA25" s="372">
        <f>AA11*'Recipe 1'!AA$9</f>
        <v>0</v>
      </c>
      <c r="AB25" s="372">
        <f>AB11*'Recipe 1'!AB$9</f>
        <v>0</v>
      </c>
      <c r="AC25" s="372">
        <f>AC11*'Recipe 1'!AC$9</f>
        <v>0</v>
      </c>
      <c r="AD25" s="372">
        <f>AD11*'Recipe 1'!AD$9</f>
        <v>0</v>
      </c>
      <c r="AE25" s="372">
        <f>AE11*'Recipe 1'!AE$9</f>
        <v>0</v>
      </c>
      <c r="AF25" s="375">
        <f>AF11*'Recipe 1'!AF$9</f>
        <v>0</v>
      </c>
    </row>
    <row r="26" spans="1:32" s="87" customFormat="1" ht="15" outlineLevel="1">
      <c r="A26" s="371" t="str">
        <f>'Sales Data'!B86</f>
        <v>d</v>
      </c>
      <c r="B26" s="372">
        <f>B12*'Recipe 1'!B$9</f>
        <v>0</v>
      </c>
      <c r="C26" s="372">
        <f>C12*'Recipe 1'!C$9</f>
        <v>0</v>
      </c>
      <c r="D26" s="372">
        <f>D12*'Recipe 1'!D$9</f>
        <v>0</v>
      </c>
      <c r="E26" s="372">
        <f>E12*'Recipe 1'!E$9</f>
        <v>0</v>
      </c>
      <c r="F26" s="372">
        <f>F12*'Recipe 1'!F$9</f>
        <v>0</v>
      </c>
      <c r="G26" s="372">
        <f>G12*'Recipe 1'!G$9</f>
        <v>0</v>
      </c>
      <c r="H26" s="372">
        <f>H12*'Recipe 1'!H$9</f>
        <v>0</v>
      </c>
      <c r="I26" s="372">
        <f>I12*'Recipe 1'!I$9</f>
        <v>0</v>
      </c>
      <c r="J26" s="372">
        <f>J12*'Recipe 1'!J$9</f>
        <v>0</v>
      </c>
      <c r="K26" s="372">
        <f>K12*'Recipe 1'!K$9</f>
        <v>0</v>
      </c>
      <c r="L26" s="372">
        <f>L12*'Recipe 1'!L$9</f>
        <v>0</v>
      </c>
      <c r="M26" s="372">
        <f>M12*'Recipe 1'!M$9</f>
        <v>0</v>
      </c>
      <c r="N26" s="372">
        <f>N12*'Recipe 1'!N$9</f>
        <v>0</v>
      </c>
      <c r="O26" s="372">
        <f>O12*'Recipe 1'!O$9</f>
        <v>0</v>
      </c>
      <c r="P26" s="373">
        <f>P12*'Recipe 1'!P$9</f>
        <v>0</v>
      </c>
      <c r="Q26" s="293"/>
      <c r="R26" s="374">
        <f>R12*'Recipe 1'!R$9</f>
        <v>0</v>
      </c>
      <c r="S26" s="372">
        <f>S12*'Recipe 1'!S$9</f>
        <v>0</v>
      </c>
      <c r="T26" s="372">
        <f>T12*'Recipe 1'!T$9</f>
        <v>0</v>
      </c>
      <c r="U26" s="372">
        <f>U12*'Recipe 1'!U$9</f>
        <v>0</v>
      </c>
      <c r="V26" s="372">
        <f>V12*'Recipe 1'!V$9</f>
        <v>0</v>
      </c>
      <c r="W26" s="372">
        <f>W12*'Recipe 1'!W$9</f>
        <v>0</v>
      </c>
      <c r="X26" s="372">
        <f>X12*'Recipe 1'!X$9</f>
        <v>0</v>
      </c>
      <c r="Y26" s="372">
        <f>Y12*'Recipe 1'!Y$9</f>
        <v>0</v>
      </c>
      <c r="Z26" s="372">
        <f>Z12*'Recipe 1'!Z$9</f>
        <v>0</v>
      </c>
      <c r="AA26" s="372">
        <f>AA12*'Recipe 1'!AA$9</f>
        <v>0</v>
      </c>
      <c r="AB26" s="372">
        <f>AB12*'Recipe 1'!AB$9</f>
        <v>0</v>
      </c>
      <c r="AC26" s="372">
        <f>AC12*'Recipe 1'!AC$9</f>
        <v>0</v>
      </c>
      <c r="AD26" s="372">
        <f>AD12*'Recipe 1'!AD$9</f>
        <v>0</v>
      </c>
      <c r="AE26" s="372">
        <f>AE12*'Recipe 1'!AE$9</f>
        <v>0</v>
      </c>
      <c r="AF26" s="375">
        <f>AF12*'Recipe 1'!AF$9</f>
        <v>0</v>
      </c>
    </row>
    <row r="27" spans="1:32" s="87" customFormat="1" ht="15" outlineLevel="1">
      <c r="A27" s="371" t="str">
        <f>'Sales Data'!B87</f>
        <v>e</v>
      </c>
      <c r="B27" s="372">
        <f>B13*'Recipe 1'!B$9</f>
        <v>0</v>
      </c>
      <c r="C27" s="372">
        <f>C13*'Recipe 1'!C$9</f>
        <v>0</v>
      </c>
      <c r="D27" s="372">
        <f>D13*'Recipe 1'!D$9</f>
        <v>0</v>
      </c>
      <c r="E27" s="372">
        <f>E13*'Recipe 1'!E$9</f>
        <v>0</v>
      </c>
      <c r="F27" s="372">
        <f>F13*'Recipe 1'!F$9</f>
        <v>0</v>
      </c>
      <c r="G27" s="372">
        <f>G13*'Recipe 1'!G$9</f>
        <v>0</v>
      </c>
      <c r="H27" s="372">
        <f>H13*'Recipe 1'!H$9</f>
        <v>0</v>
      </c>
      <c r="I27" s="372">
        <f>I13*'Recipe 1'!I$9</f>
        <v>0</v>
      </c>
      <c r="J27" s="372">
        <f>J13*'Recipe 1'!J$9</f>
        <v>0</v>
      </c>
      <c r="K27" s="372">
        <f>K13*'Recipe 1'!K$9</f>
        <v>0</v>
      </c>
      <c r="L27" s="372">
        <f>L13*'Recipe 1'!L$9</f>
        <v>0</v>
      </c>
      <c r="M27" s="372">
        <f>M13*'Recipe 1'!M$9</f>
        <v>0</v>
      </c>
      <c r="N27" s="372">
        <f>N13*'Recipe 1'!N$9</f>
        <v>0</v>
      </c>
      <c r="O27" s="372">
        <f>O13*'Recipe 1'!O$9</f>
        <v>0</v>
      </c>
      <c r="P27" s="373">
        <f>P13*'Recipe 1'!P$9</f>
        <v>0</v>
      </c>
      <c r="Q27" s="293"/>
      <c r="R27" s="374">
        <f>R13*'Recipe 1'!R$9</f>
        <v>0</v>
      </c>
      <c r="S27" s="372">
        <f>S13*'Recipe 1'!S$9</f>
        <v>0</v>
      </c>
      <c r="T27" s="372">
        <f>T13*'Recipe 1'!T$9</f>
        <v>0</v>
      </c>
      <c r="U27" s="372">
        <f>U13*'Recipe 1'!U$9</f>
        <v>0</v>
      </c>
      <c r="V27" s="372">
        <f>V13*'Recipe 1'!V$9</f>
        <v>0</v>
      </c>
      <c r="W27" s="372">
        <f>W13*'Recipe 1'!W$9</f>
        <v>0</v>
      </c>
      <c r="X27" s="372">
        <f>X13*'Recipe 1'!X$9</f>
        <v>0</v>
      </c>
      <c r="Y27" s="372">
        <f>Y13*'Recipe 1'!Y$9</f>
        <v>0</v>
      </c>
      <c r="Z27" s="372">
        <f>Z13*'Recipe 1'!Z$9</f>
        <v>0</v>
      </c>
      <c r="AA27" s="372">
        <f>AA13*'Recipe 1'!AA$9</f>
        <v>0</v>
      </c>
      <c r="AB27" s="372">
        <f>AB13*'Recipe 1'!AB$9</f>
        <v>0</v>
      </c>
      <c r="AC27" s="372">
        <f>AC13*'Recipe 1'!AC$9</f>
        <v>0</v>
      </c>
      <c r="AD27" s="372">
        <f>AD13*'Recipe 1'!AD$9</f>
        <v>0</v>
      </c>
      <c r="AE27" s="372">
        <f>AE13*'Recipe 1'!AE$9</f>
        <v>0</v>
      </c>
      <c r="AF27" s="375">
        <f>AF13*'Recipe 1'!AF$9</f>
        <v>0</v>
      </c>
    </row>
    <row r="28" spans="1:32" s="87" customFormat="1" ht="15" outlineLevel="1">
      <c r="A28" s="371" t="str">
        <f>'Sales Data'!B88</f>
        <v>f</v>
      </c>
      <c r="B28" s="372">
        <f>B14*'Recipe 1'!B$9</f>
        <v>0</v>
      </c>
      <c r="C28" s="372">
        <f>C14*'Recipe 1'!C$9</f>
        <v>0</v>
      </c>
      <c r="D28" s="372">
        <f>D14*'Recipe 1'!D$9</f>
        <v>0</v>
      </c>
      <c r="E28" s="372">
        <f>E14*'Recipe 1'!E$9</f>
        <v>0</v>
      </c>
      <c r="F28" s="372">
        <f>F14*'Recipe 1'!F$9</f>
        <v>0</v>
      </c>
      <c r="G28" s="372">
        <f>G14*'Recipe 1'!G$9</f>
        <v>0</v>
      </c>
      <c r="H28" s="372">
        <f>H14*'Recipe 1'!H$9</f>
        <v>0</v>
      </c>
      <c r="I28" s="372">
        <f>I14*'Recipe 1'!I$9</f>
        <v>0</v>
      </c>
      <c r="J28" s="372">
        <f>J14*'Recipe 1'!J$9</f>
        <v>0</v>
      </c>
      <c r="K28" s="372">
        <f>K14*'Recipe 1'!K$9</f>
        <v>0</v>
      </c>
      <c r="L28" s="372">
        <f>L14*'Recipe 1'!L$9</f>
        <v>0</v>
      </c>
      <c r="M28" s="372">
        <f>M14*'Recipe 1'!M$9</f>
        <v>0</v>
      </c>
      <c r="N28" s="372">
        <f>N14*'Recipe 1'!N$9</f>
        <v>0</v>
      </c>
      <c r="O28" s="372">
        <f>O14*'Recipe 1'!O$9</f>
        <v>0</v>
      </c>
      <c r="P28" s="373">
        <f>P14*'Recipe 1'!P$9</f>
        <v>0</v>
      </c>
      <c r="Q28" s="293"/>
      <c r="R28" s="374">
        <f>R14*'Recipe 1'!R$9</f>
        <v>0</v>
      </c>
      <c r="S28" s="372">
        <f>S14*'Recipe 1'!S$9</f>
        <v>0</v>
      </c>
      <c r="T28" s="372">
        <f>T14*'Recipe 1'!T$9</f>
        <v>0</v>
      </c>
      <c r="U28" s="372">
        <f>U14*'Recipe 1'!U$9</f>
        <v>0</v>
      </c>
      <c r="V28" s="372">
        <f>V14*'Recipe 1'!V$9</f>
        <v>0</v>
      </c>
      <c r="W28" s="372">
        <f>W14*'Recipe 1'!W$9</f>
        <v>0</v>
      </c>
      <c r="X28" s="372">
        <f>X14*'Recipe 1'!X$9</f>
        <v>0</v>
      </c>
      <c r="Y28" s="372">
        <f>Y14*'Recipe 1'!Y$9</f>
        <v>0</v>
      </c>
      <c r="Z28" s="372">
        <f>Z14*'Recipe 1'!Z$9</f>
        <v>0</v>
      </c>
      <c r="AA28" s="372">
        <f>AA14*'Recipe 1'!AA$9</f>
        <v>0</v>
      </c>
      <c r="AB28" s="372">
        <f>AB14*'Recipe 1'!AB$9</f>
        <v>0</v>
      </c>
      <c r="AC28" s="372">
        <f>AC14*'Recipe 1'!AC$9</f>
        <v>0</v>
      </c>
      <c r="AD28" s="372">
        <f>AD14*'Recipe 1'!AD$9</f>
        <v>0</v>
      </c>
      <c r="AE28" s="372">
        <f>AE14*'Recipe 1'!AE$9</f>
        <v>0</v>
      </c>
      <c r="AF28" s="375">
        <f>AF14*'Recipe 1'!AF$9</f>
        <v>0</v>
      </c>
    </row>
    <row r="29" spans="1:32" s="87" customFormat="1" ht="15" outlineLevel="1">
      <c r="A29" s="371" t="str">
        <f>'Sales Data'!B89</f>
        <v>g</v>
      </c>
      <c r="B29" s="372">
        <f>B15*'Recipe 1'!B$9</f>
        <v>0</v>
      </c>
      <c r="C29" s="372">
        <f>C15*'Recipe 1'!C$9</f>
        <v>0</v>
      </c>
      <c r="D29" s="372">
        <f>D15*'Recipe 1'!D$9</f>
        <v>0</v>
      </c>
      <c r="E29" s="372">
        <f>E15*'Recipe 1'!E$9</f>
        <v>0</v>
      </c>
      <c r="F29" s="372">
        <f>F15*'Recipe 1'!F$9</f>
        <v>0</v>
      </c>
      <c r="G29" s="372">
        <f>G15*'Recipe 1'!G$9</f>
        <v>0</v>
      </c>
      <c r="H29" s="372">
        <f>H15*'Recipe 1'!H$9</f>
        <v>0</v>
      </c>
      <c r="I29" s="372">
        <f>I15*'Recipe 1'!I$9</f>
        <v>0</v>
      </c>
      <c r="J29" s="372">
        <f>J15*'Recipe 1'!J$9</f>
        <v>0</v>
      </c>
      <c r="K29" s="372">
        <f>K15*'Recipe 1'!K$9</f>
        <v>0</v>
      </c>
      <c r="L29" s="372">
        <f>L15*'Recipe 1'!L$9</f>
        <v>0</v>
      </c>
      <c r="M29" s="372">
        <f>M15*'Recipe 1'!M$9</f>
        <v>0</v>
      </c>
      <c r="N29" s="372">
        <f>N15*'Recipe 1'!N$9</f>
        <v>0</v>
      </c>
      <c r="O29" s="372">
        <f>O15*'Recipe 1'!O$9</f>
        <v>0</v>
      </c>
      <c r="P29" s="373">
        <f>P15*'Recipe 1'!P$9</f>
        <v>0</v>
      </c>
      <c r="Q29" s="293"/>
      <c r="R29" s="374">
        <f>R15*'Recipe 1'!R$9</f>
        <v>0</v>
      </c>
      <c r="S29" s="372">
        <f>S15*'Recipe 1'!S$9</f>
        <v>0</v>
      </c>
      <c r="T29" s="372">
        <f>T15*'Recipe 1'!T$9</f>
        <v>0</v>
      </c>
      <c r="U29" s="372">
        <f>U15*'Recipe 1'!U$9</f>
        <v>0</v>
      </c>
      <c r="V29" s="372">
        <f>V15*'Recipe 1'!V$9</f>
        <v>0</v>
      </c>
      <c r="W29" s="372">
        <f>W15*'Recipe 1'!W$9</f>
        <v>0</v>
      </c>
      <c r="X29" s="372">
        <f>X15*'Recipe 1'!X$9</f>
        <v>0</v>
      </c>
      <c r="Y29" s="372">
        <f>Y15*'Recipe 1'!Y$9</f>
        <v>0</v>
      </c>
      <c r="Z29" s="372">
        <f>Z15*'Recipe 1'!Z$9</f>
        <v>0</v>
      </c>
      <c r="AA29" s="372">
        <f>AA15*'Recipe 1'!AA$9</f>
        <v>0</v>
      </c>
      <c r="AB29" s="372">
        <f>AB15*'Recipe 1'!AB$9</f>
        <v>0</v>
      </c>
      <c r="AC29" s="372">
        <f>AC15*'Recipe 1'!AC$9</f>
        <v>0</v>
      </c>
      <c r="AD29" s="372">
        <f>AD15*'Recipe 1'!AD$9</f>
        <v>0</v>
      </c>
      <c r="AE29" s="372">
        <f>AE15*'Recipe 1'!AE$9</f>
        <v>0</v>
      </c>
      <c r="AF29" s="375">
        <f>AF15*'Recipe 1'!AF$9</f>
        <v>0</v>
      </c>
    </row>
    <row r="30" spans="1:32" s="87" customFormat="1" ht="15" outlineLevel="1">
      <c r="A30" s="371" t="str">
        <f>'Sales Data'!B90</f>
        <v>h</v>
      </c>
      <c r="B30" s="372">
        <f>B16*'Recipe 1'!B$9</f>
        <v>0</v>
      </c>
      <c r="C30" s="372">
        <f>C16*'Recipe 1'!C$9</f>
        <v>0</v>
      </c>
      <c r="D30" s="372">
        <f>D16*'Recipe 1'!D$9</f>
        <v>0</v>
      </c>
      <c r="E30" s="372">
        <f>E16*'Recipe 1'!E$9</f>
        <v>0</v>
      </c>
      <c r="F30" s="372">
        <f>F16*'Recipe 1'!F$9</f>
        <v>0</v>
      </c>
      <c r="G30" s="372">
        <f>G16*'Recipe 1'!G$9</f>
        <v>0</v>
      </c>
      <c r="H30" s="372">
        <f>H16*'Recipe 1'!H$9</f>
        <v>0</v>
      </c>
      <c r="I30" s="372">
        <f>I16*'Recipe 1'!I$9</f>
        <v>0</v>
      </c>
      <c r="J30" s="372">
        <f>J16*'Recipe 1'!J$9</f>
        <v>0</v>
      </c>
      <c r="K30" s="372">
        <f>K16*'Recipe 1'!K$9</f>
        <v>0</v>
      </c>
      <c r="L30" s="372">
        <f>L16*'Recipe 1'!L$9</f>
        <v>0</v>
      </c>
      <c r="M30" s="372">
        <f>M16*'Recipe 1'!M$9</f>
        <v>0</v>
      </c>
      <c r="N30" s="372">
        <f>N16*'Recipe 1'!N$9</f>
        <v>0</v>
      </c>
      <c r="O30" s="372">
        <f>O16*'Recipe 1'!O$9</f>
        <v>0</v>
      </c>
      <c r="P30" s="373">
        <f>P16*'Recipe 1'!P$9</f>
        <v>0</v>
      </c>
      <c r="Q30" s="293"/>
      <c r="R30" s="374">
        <f>R16*'Recipe 1'!R$9</f>
        <v>0</v>
      </c>
      <c r="S30" s="372">
        <f>S16*'Recipe 1'!S$9</f>
        <v>0</v>
      </c>
      <c r="T30" s="372">
        <f>T16*'Recipe 1'!T$9</f>
        <v>0</v>
      </c>
      <c r="U30" s="372">
        <f>U16*'Recipe 1'!U$9</f>
        <v>0</v>
      </c>
      <c r="V30" s="372">
        <f>V16*'Recipe 1'!V$9</f>
        <v>0</v>
      </c>
      <c r="W30" s="372">
        <f>W16*'Recipe 1'!W$9</f>
        <v>0</v>
      </c>
      <c r="X30" s="372">
        <f>X16*'Recipe 1'!X$9</f>
        <v>0</v>
      </c>
      <c r="Y30" s="372">
        <f>Y16*'Recipe 1'!Y$9</f>
        <v>0</v>
      </c>
      <c r="Z30" s="372">
        <f>Z16*'Recipe 1'!Z$9</f>
        <v>0</v>
      </c>
      <c r="AA30" s="372">
        <f>AA16*'Recipe 1'!AA$9</f>
        <v>0</v>
      </c>
      <c r="AB30" s="372">
        <f>AB16*'Recipe 1'!AB$9</f>
        <v>0</v>
      </c>
      <c r="AC30" s="372">
        <f>AC16*'Recipe 1'!AC$9</f>
        <v>0</v>
      </c>
      <c r="AD30" s="372">
        <f>AD16*'Recipe 1'!AD$9</f>
        <v>0</v>
      </c>
      <c r="AE30" s="372">
        <f>AE16*'Recipe 1'!AE$9</f>
        <v>0</v>
      </c>
      <c r="AF30" s="375">
        <f>AF16*'Recipe 1'!AF$9</f>
        <v>0</v>
      </c>
    </row>
    <row r="31" spans="1:32" s="87" customFormat="1" ht="15" outlineLevel="1">
      <c r="A31" s="371" t="str">
        <f>'Sales Data'!B91</f>
        <v>i</v>
      </c>
      <c r="B31" s="372">
        <f>B17*'Recipe 1'!B$9</f>
        <v>0</v>
      </c>
      <c r="C31" s="372">
        <f>C17*'Recipe 1'!C$9</f>
        <v>0</v>
      </c>
      <c r="D31" s="372">
        <f>D17*'Recipe 1'!D$9</f>
        <v>0</v>
      </c>
      <c r="E31" s="372">
        <f>E17*'Recipe 1'!E$9</f>
        <v>0</v>
      </c>
      <c r="F31" s="372">
        <f>F17*'Recipe 1'!F$9</f>
        <v>0</v>
      </c>
      <c r="G31" s="372">
        <f>G17*'Recipe 1'!G$9</f>
        <v>0</v>
      </c>
      <c r="H31" s="372">
        <f>H17*'Recipe 1'!H$9</f>
        <v>0</v>
      </c>
      <c r="I31" s="372">
        <f>I17*'Recipe 1'!I$9</f>
        <v>0</v>
      </c>
      <c r="J31" s="372">
        <f>J17*'Recipe 1'!J$9</f>
        <v>0</v>
      </c>
      <c r="K31" s="372">
        <f>K17*'Recipe 1'!K$9</f>
        <v>0</v>
      </c>
      <c r="L31" s="372">
        <f>L17*'Recipe 1'!L$9</f>
        <v>0</v>
      </c>
      <c r="M31" s="372">
        <f>M17*'Recipe 1'!M$9</f>
        <v>0</v>
      </c>
      <c r="N31" s="372">
        <f>N17*'Recipe 1'!N$9</f>
        <v>0</v>
      </c>
      <c r="O31" s="372">
        <f>O17*'Recipe 1'!O$9</f>
        <v>0</v>
      </c>
      <c r="P31" s="373">
        <f>P17*'Recipe 1'!P$9</f>
        <v>0</v>
      </c>
      <c r="Q31" s="293"/>
      <c r="R31" s="374">
        <f>R17*'Recipe 1'!R$9</f>
        <v>0</v>
      </c>
      <c r="S31" s="372">
        <f>S17*'Recipe 1'!S$9</f>
        <v>0</v>
      </c>
      <c r="T31" s="372">
        <f>T17*'Recipe 1'!T$9</f>
        <v>0</v>
      </c>
      <c r="U31" s="372">
        <f>U17*'Recipe 1'!U$9</f>
        <v>0</v>
      </c>
      <c r="V31" s="372">
        <f>V17*'Recipe 1'!V$9</f>
        <v>0</v>
      </c>
      <c r="W31" s="372">
        <f>W17*'Recipe 1'!W$9</f>
        <v>0</v>
      </c>
      <c r="X31" s="372">
        <f>X17*'Recipe 1'!X$9</f>
        <v>0</v>
      </c>
      <c r="Y31" s="372">
        <f>Y17*'Recipe 1'!Y$9</f>
        <v>0</v>
      </c>
      <c r="Z31" s="372">
        <f>Z17*'Recipe 1'!Z$9</f>
        <v>0</v>
      </c>
      <c r="AA31" s="372">
        <f>AA17*'Recipe 1'!AA$9</f>
        <v>0</v>
      </c>
      <c r="AB31" s="372">
        <f>AB17*'Recipe 1'!AB$9</f>
        <v>0</v>
      </c>
      <c r="AC31" s="372">
        <f>AC17*'Recipe 1'!AC$9</f>
        <v>0</v>
      </c>
      <c r="AD31" s="372">
        <f>AD17*'Recipe 1'!AD$9</f>
        <v>0</v>
      </c>
      <c r="AE31" s="372">
        <f>AE17*'Recipe 1'!AE$9</f>
        <v>0</v>
      </c>
      <c r="AF31" s="375">
        <f>AF17*'Recipe 1'!AF$9</f>
        <v>0</v>
      </c>
    </row>
    <row r="32" spans="1:32" s="87" customFormat="1" ht="15" outlineLevel="1">
      <c r="A32" s="371" t="str">
        <f>'Sales Data'!B92</f>
        <v>j</v>
      </c>
      <c r="B32" s="372">
        <f>B18*'Recipe 1'!B$9</f>
        <v>0</v>
      </c>
      <c r="C32" s="372">
        <f>C18*'Recipe 1'!C$9</f>
        <v>0</v>
      </c>
      <c r="D32" s="372">
        <f>D18*'Recipe 1'!D$9</f>
        <v>0</v>
      </c>
      <c r="E32" s="372">
        <f>E18*'Recipe 1'!E$9</f>
        <v>0</v>
      </c>
      <c r="F32" s="372">
        <f>F18*'Recipe 1'!F$9</f>
        <v>0</v>
      </c>
      <c r="G32" s="372">
        <f>G18*'Recipe 1'!G$9</f>
        <v>0</v>
      </c>
      <c r="H32" s="372">
        <f>H18*'Recipe 1'!H$9</f>
        <v>0</v>
      </c>
      <c r="I32" s="372">
        <f>I18*'Recipe 1'!I$9</f>
        <v>0</v>
      </c>
      <c r="J32" s="372">
        <f>J18*'Recipe 1'!J$9</f>
        <v>0</v>
      </c>
      <c r="K32" s="372">
        <f>K18*'Recipe 1'!K$9</f>
        <v>0</v>
      </c>
      <c r="L32" s="372">
        <f>L18*'Recipe 1'!L$9</f>
        <v>0</v>
      </c>
      <c r="M32" s="372">
        <f>M18*'Recipe 1'!M$9</f>
        <v>0</v>
      </c>
      <c r="N32" s="372">
        <f>N18*'Recipe 1'!N$9</f>
        <v>0</v>
      </c>
      <c r="O32" s="372">
        <f>O18*'Recipe 1'!O$9</f>
        <v>0</v>
      </c>
      <c r="P32" s="373">
        <f>P18*'Recipe 1'!P$9</f>
        <v>0</v>
      </c>
      <c r="Q32" s="293"/>
      <c r="R32" s="374">
        <f>R18*'Recipe 1'!R$9</f>
        <v>0</v>
      </c>
      <c r="S32" s="372">
        <f>S18*'Recipe 1'!S$9</f>
        <v>0</v>
      </c>
      <c r="T32" s="372">
        <f>T18*'Recipe 1'!T$9</f>
        <v>0</v>
      </c>
      <c r="U32" s="372">
        <f>U18*'Recipe 1'!U$9</f>
        <v>0</v>
      </c>
      <c r="V32" s="372">
        <f>V18*'Recipe 1'!V$9</f>
        <v>0</v>
      </c>
      <c r="W32" s="372">
        <f>W18*'Recipe 1'!W$9</f>
        <v>0</v>
      </c>
      <c r="X32" s="372">
        <f>X18*'Recipe 1'!X$9</f>
        <v>0</v>
      </c>
      <c r="Y32" s="372">
        <f>Y18*'Recipe 1'!Y$9</f>
        <v>0</v>
      </c>
      <c r="Z32" s="372">
        <f>Z18*'Recipe 1'!Z$9</f>
        <v>0</v>
      </c>
      <c r="AA32" s="372">
        <f>AA18*'Recipe 1'!AA$9</f>
        <v>0</v>
      </c>
      <c r="AB32" s="372">
        <f>AB18*'Recipe 1'!AB$9</f>
        <v>0</v>
      </c>
      <c r="AC32" s="372">
        <f>AC18*'Recipe 1'!AC$9</f>
        <v>0</v>
      </c>
      <c r="AD32" s="372">
        <f>AD18*'Recipe 1'!AD$9</f>
        <v>0</v>
      </c>
      <c r="AE32" s="372">
        <f>AE18*'Recipe 1'!AE$9</f>
        <v>0</v>
      </c>
      <c r="AF32" s="375">
        <f>AF18*'Recipe 1'!AF$9</f>
        <v>0</v>
      </c>
    </row>
    <row r="33" spans="1:32" s="87" customFormat="1" ht="15" outlineLevel="1">
      <c r="A33" s="371" t="str">
        <f>'Sales Data'!B93</f>
        <v>k</v>
      </c>
      <c r="B33" s="372">
        <f>B19*'Recipe 1'!B$9</f>
        <v>0</v>
      </c>
      <c r="C33" s="372">
        <f>C19*'Recipe 1'!C$9</f>
        <v>0</v>
      </c>
      <c r="D33" s="372">
        <f>D19*'Recipe 1'!D$9</f>
        <v>0</v>
      </c>
      <c r="E33" s="372">
        <f>E19*'Recipe 1'!E$9</f>
        <v>0</v>
      </c>
      <c r="F33" s="372">
        <f>F19*'Recipe 1'!F$9</f>
        <v>0</v>
      </c>
      <c r="G33" s="372">
        <f>G19*'Recipe 1'!G$9</f>
        <v>0</v>
      </c>
      <c r="H33" s="372">
        <f>H19*'Recipe 1'!H$9</f>
        <v>0</v>
      </c>
      <c r="I33" s="372">
        <f>I19*'Recipe 1'!I$9</f>
        <v>0</v>
      </c>
      <c r="J33" s="372">
        <f>J19*'Recipe 1'!J$9</f>
        <v>0</v>
      </c>
      <c r="K33" s="372">
        <f>K19*'Recipe 1'!K$9</f>
        <v>0</v>
      </c>
      <c r="L33" s="372">
        <f>L19*'Recipe 1'!L$9</f>
        <v>0</v>
      </c>
      <c r="M33" s="372">
        <f>M19*'Recipe 1'!M$9</f>
        <v>0</v>
      </c>
      <c r="N33" s="372">
        <f>N19*'Recipe 1'!N$9</f>
        <v>0</v>
      </c>
      <c r="O33" s="372">
        <f>O19*'Recipe 1'!O$9</f>
        <v>0</v>
      </c>
      <c r="P33" s="373">
        <f>P19*'Recipe 1'!P$9</f>
        <v>0</v>
      </c>
      <c r="Q33" s="293"/>
      <c r="R33" s="374">
        <f>R19*'Recipe 1'!R$9</f>
        <v>0</v>
      </c>
      <c r="S33" s="372">
        <f>S19*'Recipe 1'!S$9</f>
        <v>0</v>
      </c>
      <c r="T33" s="372">
        <f>T19*'Recipe 1'!T$9</f>
        <v>0</v>
      </c>
      <c r="U33" s="372">
        <f>U19*'Recipe 1'!U$9</f>
        <v>0</v>
      </c>
      <c r="V33" s="372">
        <f>V19*'Recipe 1'!V$9</f>
        <v>0</v>
      </c>
      <c r="W33" s="372">
        <f>W19*'Recipe 1'!W$9</f>
        <v>0</v>
      </c>
      <c r="X33" s="372">
        <f>X19*'Recipe 1'!X$9</f>
        <v>0</v>
      </c>
      <c r="Y33" s="372">
        <f>Y19*'Recipe 1'!Y$9</f>
        <v>0</v>
      </c>
      <c r="Z33" s="372">
        <f>Z19*'Recipe 1'!Z$9</f>
        <v>0</v>
      </c>
      <c r="AA33" s="372">
        <f>AA19*'Recipe 1'!AA$9</f>
        <v>0</v>
      </c>
      <c r="AB33" s="372">
        <f>AB19*'Recipe 1'!AB$9</f>
        <v>0</v>
      </c>
      <c r="AC33" s="372">
        <f>AC19*'Recipe 1'!AC$9</f>
        <v>0</v>
      </c>
      <c r="AD33" s="372">
        <f>AD19*'Recipe 1'!AD$9</f>
        <v>0</v>
      </c>
      <c r="AE33" s="372">
        <f>AE19*'Recipe 1'!AE$9</f>
        <v>0</v>
      </c>
      <c r="AF33" s="375">
        <f>AF19*'Recipe 1'!AF$9</f>
        <v>0</v>
      </c>
    </row>
    <row r="34" spans="1:32" s="87" customFormat="1" ht="15" outlineLevel="1">
      <c r="A34" s="371" t="str">
        <f>'Sales Data'!B94</f>
        <v>l</v>
      </c>
      <c r="B34" s="372">
        <f>B20*'Recipe 1'!B$9</f>
        <v>0</v>
      </c>
      <c r="C34" s="372">
        <f>C20*'Recipe 1'!C$9</f>
        <v>0</v>
      </c>
      <c r="D34" s="372">
        <f>D20*'Recipe 1'!D$9</f>
        <v>0</v>
      </c>
      <c r="E34" s="372">
        <f>E20*'Recipe 1'!E$9</f>
        <v>0</v>
      </c>
      <c r="F34" s="372">
        <f>F20*'Recipe 1'!F$9</f>
        <v>0</v>
      </c>
      <c r="G34" s="372">
        <f>G20*'Recipe 1'!G$9</f>
        <v>0</v>
      </c>
      <c r="H34" s="372">
        <f>H20*'Recipe 1'!H$9</f>
        <v>0</v>
      </c>
      <c r="I34" s="372">
        <f>I20*'Recipe 1'!I$9</f>
        <v>0</v>
      </c>
      <c r="J34" s="372">
        <f>J20*'Recipe 1'!J$9</f>
        <v>0</v>
      </c>
      <c r="K34" s="372">
        <f>K20*'Recipe 1'!K$9</f>
        <v>0</v>
      </c>
      <c r="L34" s="372">
        <f>L20*'Recipe 1'!L$9</f>
        <v>0</v>
      </c>
      <c r="M34" s="372">
        <f>M20*'Recipe 1'!M$9</f>
        <v>0</v>
      </c>
      <c r="N34" s="372">
        <f>N20*'Recipe 1'!N$9</f>
        <v>0</v>
      </c>
      <c r="O34" s="372">
        <f>O20*'Recipe 1'!O$9</f>
        <v>0</v>
      </c>
      <c r="P34" s="373">
        <f>P20*'Recipe 1'!P$9</f>
        <v>0</v>
      </c>
      <c r="Q34" s="293"/>
      <c r="R34" s="374">
        <f>R20*'Recipe 1'!R$9</f>
        <v>0</v>
      </c>
      <c r="S34" s="372">
        <f>S20*'Recipe 1'!S$9</f>
        <v>0</v>
      </c>
      <c r="T34" s="372">
        <f>T20*'Recipe 1'!T$9</f>
        <v>0</v>
      </c>
      <c r="U34" s="372">
        <f>U20*'Recipe 1'!U$9</f>
        <v>0</v>
      </c>
      <c r="V34" s="372">
        <f>V20*'Recipe 1'!V$9</f>
        <v>0</v>
      </c>
      <c r="W34" s="372">
        <f>W20*'Recipe 1'!W$9</f>
        <v>0</v>
      </c>
      <c r="X34" s="372">
        <f>X20*'Recipe 1'!X$9</f>
        <v>0</v>
      </c>
      <c r="Y34" s="372">
        <f>Y20*'Recipe 1'!Y$9</f>
        <v>0</v>
      </c>
      <c r="Z34" s="372">
        <f>Z20*'Recipe 1'!Z$9</f>
        <v>0</v>
      </c>
      <c r="AA34" s="372">
        <f>AA20*'Recipe 1'!AA$9</f>
        <v>0</v>
      </c>
      <c r="AB34" s="372">
        <f>AB20*'Recipe 1'!AB$9</f>
        <v>0</v>
      </c>
      <c r="AC34" s="372">
        <f>AC20*'Recipe 1'!AC$9</f>
        <v>0</v>
      </c>
      <c r="AD34" s="372">
        <f>AD20*'Recipe 1'!AD$9</f>
        <v>0</v>
      </c>
      <c r="AE34" s="372">
        <f>AE20*'Recipe 1'!AE$9</f>
        <v>0</v>
      </c>
      <c r="AF34" s="375">
        <f>AF20*'Recipe 1'!AF$9</f>
        <v>0</v>
      </c>
    </row>
    <row r="35" spans="1:32" s="87" customFormat="1" ht="15.75" outlineLevel="1" thickBot="1">
      <c r="A35" s="369"/>
      <c r="B35" s="355"/>
      <c r="C35" s="355"/>
      <c r="D35" s="355"/>
      <c r="E35" s="355"/>
      <c r="F35" s="355"/>
      <c r="G35" s="355"/>
      <c r="H35" s="355"/>
      <c r="I35" s="355"/>
      <c r="J35" s="355"/>
      <c r="K35" s="355"/>
      <c r="L35" s="355"/>
      <c r="M35" s="355"/>
      <c r="N35" s="355"/>
      <c r="O35" s="355"/>
      <c r="P35" s="355"/>
      <c r="Q35" s="293"/>
      <c r="R35" s="376"/>
      <c r="S35" s="377"/>
      <c r="T35" s="377"/>
      <c r="U35" s="377"/>
      <c r="V35" s="377"/>
      <c r="W35" s="377"/>
      <c r="X35" s="377"/>
      <c r="Y35" s="377"/>
      <c r="Z35" s="377"/>
      <c r="AA35" s="377"/>
      <c r="AB35" s="377"/>
      <c r="AC35" s="377"/>
      <c r="AD35" s="377"/>
      <c r="AE35" s="377"/>
      <c r="AF35" s="378"/>
    </row>
    <row r="36" spans="1:32" s="87" customFormat="1" ht="15.75" outlineLevel="1" thickBot="1">
      <c r="A36" s="369"/>
      <c r="B36" s="379" t="s">
        <v>80</v>
      </c>
      <c r="C36" s="380"/>
      <c r="D36" s="355"/>
      <c r="E36" s="355"/>
      <c r="F36" s="355"/>
      <c r="G36" s="355"/>
      <c r="H36" s="355"/>
      <c r="I36" s="355"/>
      <c r="J36" s="355"/>
      <c r="K36" s="355"/>
      <c r="L36" s="355"/>
      <c r="M36" s="355"/>
      <c r="N36" s="355"/>
      <c r="O36" s="355"/>
      <c r="P36" s="355"/>
      <c r="Q36" s="293"/>
      <c r="R36" s="376"/>
      <c r="S36" s="377"/>
      <c r="T36" s="377"/>
      <c r="U36" s="377"/>
      <c r="V36" s="377"/>
      <c r="W36" s="377"/>
      <c r="X36" s="377"/>
      <c r="Y36" s="377"/>
      <c r="Z36" s="377"/>
      <c r="AA36" s="377"/>
      <c r="AB36" s="377"/>
      <c r="AC36" s="377"/>
      <c r="AD36" s="377"/>
      <c r="AE36" s="377"/>
      <c r="AF36" s="378"/>
    </row>
    <row r="37" spans="1:32" s="87" customFormat="1" ht="16.5" outlineLevel="1" thickBot="1">
      <c r="A37" s="357" t="s">
        <v>2</v>
      </c>
      <c r="B37" s="391" t="s">
        <v>44</v>
      </c>
      <c r="C37" s="355"/>
      <c r="D37" s="355"/>
      <c r="E37" s="355"/>
      <c r="F37" s="355"/>
      <c r="G37" s="355"/>
      <c r="H37" s="355"/>
      <c r="I37" s="355"/>
      <c r="J37" s="355"/>
      <c r="K37" s="355"/>
      <c r="L37" s="355"/>
      <c r="M37" s="355"/>
      <c r="N37" s="355"/>
      <c r="O37" s="355"/>
      <c r="P37" s="355"/>
      <c r="Q37" s="293"/>
      <c r="R37" s="376"/>
      <c r="S37" s="377"/>
      <c r="T37" s="377"/>
      <c r="U37" s="377"/>
      <c r="V37" s="377"/>
      <c r="W37" s="377"/>
      <c r="X37" s="377"/>
      <c r="Y37" s="377"/>
      <c r="Z37" s="377"/>
      <c r="AA37" s="377"/>
      <c r="AB37" s="377"/>
      <c r="AC37" s="377"/>
      <c r="AD37" s="377"/>
      <c r="AE37" s="377"/>
      <c r="AF37" s="378"/>
    </row>
    <row r="38" spans="1:32" s="87" customFormat="1" ht="15" outlineLevel="1">
      <c r="A38" s="371" t="str">
        <f>'Sales Data'!B83</f>
        <v>a</v>
      </c>
      <c r="B38" s="381">
        <f aca="true" t="shared" si="0" ref="B38:B49">SUM(B23:P23)+SUM(R23:AF23)</f>
        <v>0</v>
      </c>
      <c r="C38" s="382"/>
      <c r="D38" s="355"/>
      <c r="E38" s="355"/>
      <c r="F38" s="355"/>
      <c r="G38" s="355"/>
      <c r="H38" s="355"/>
      <c r="I38" s="355"/>
      <c r="J38" s="355"/>
      <c r="K38" s="355"/>
      <c r="L38" s="355"/>
      <c r="M38" s="355"/>
      <c r="N38" s="355"/>
      <c r="O38" s="355"/>
      <c r="P38" s="355"/>
      <c r="Q38" s="293"/>
      <c r="R38" s="376"/>
      <c r="S38" s="377"/>
      <c r="T38" s="377"/>
      <c r="U38" s="377"/>
      <c r="V38" s="377"/>
      <c r="W38" s="377"/>
      <c r="X38" s="377"/>
      <c r="Y38" s="377"/>
      <c r="Z38" s="377"/>
      <c r="AA38" s="377"/>
      <c r="AB38" s="377"/>
      <c r="AC38" s="377"/>
      <c r="AD38" s="377"/>
      <c r="AE38" s="377"/>
      <c r="AF38" s="378"/>
    </row>
    <row r="39" spans="1:32" s="87" customFormat="1" ht="15" outlineLevel="1">
      <c r="A39" s="371" t="str">
        <f>'Sales Data'!B84</f>
        <v>b</v>
      </c>
      <c r="B39" s="383">
        <f t="shared" si="0"/>
        <v>0</v>
      </c>
      <c r="C39" s="382"/>
      <c r="D39" s="355"/>
      <c r="E39" s="355"/>
      <c r="F39" s="355"/>
      <c r="G39" s="355"/>
      <c r="H39" s="355"/>
      <c r="I39" s="355"/>
      <c r="J39" s="355"/>
      <c r="K39" s="355"/>
      <c r="L39" s="355"/>
      <c r="M39" s="355"/>
      <c r="N39" s="355"/>
      <c r="O39" s="355"/>
      <c r="P39" s="355"/>
      <c r="Q39" s="293"/>
      <c r="R39" s="376"/>
      <c r="S39" s="377"/>
      <c r="T39" s="377"/>
      <c r="U39" s="377"/>
      <c r="V39" s="377"/>
      <c r="W39" s="377"/>
      <c r="X39" s="377"/>
      <c r="Y39" s="377"/>
      <c r="Z39" s="377"/>
      <c r="AA39" s="377"/>
      <c r="AB39" s="377"/>
      <c r="AC39" s="377"/>
      <c r="AD39" s="377"/>
      <c r="AE39" s="377"/>
      <c r="AF39" s="378"/>
    </row>
    <row r="40" spans="1:32" s="87" customFormat="1" ht="15" outlineLevel="1">
      <c r="A40" s="371" t="str">
        <f>'Sales Data'!B85</f>
        <v>c</v>
      </c>
      <c r="B40" s="383">
        <f t="shared" si="0"/>
        <v>0</v>
      </c>
      <c r="C40" s="382"/>
      <c r="D40" s="355"/>
      <c r="E40" s="355"/>
      <c r="F40" s="355"/>
      <c r="G40" s="355"/>
      <c r="H40" s="355"/>
      <c r="I40" s="355"/>
      <c r="J40" s="355"/>
      <c r="K40" s="355"/>
      <c r="L40" s="355"/>
      <c r="M40" s="355"/>
      <c r="N40" s="355"/>
      <c r="O40" s="355"/>
      <c r="P40" s="355"/>
      <c r="Q40" s="293"/>
      <c r="R40" s="376"/>
      <c r="S40" s="377"/>
      <c r="T40" s="377"/>
      <c r="U40" s="377"/>
      <c r="V40" s="377"/>
      <c r="W40" s="377"/>
      <c r="X40" s="377"/>
      <c r="Y40" s="377"/>
      <c r="Z40" s="377"/>
      <c r="AA40" s="377"/>
      <c r="AB40" s="377"/>
      <c r="AC40" s="377"/>
      <c r="AD40" s="377"/>
      <c r="AE40" s="377"/>
      <c r="AF40" s="378"/>
    </row>
    <row r="41" spans="1:32" s="87" customFormat="1" ht="15" outlineLevel="1">
      <c r="A41" s="371" t="str">
        <f>'Sales Data'!B86</f>
        <v>d</v>
      </c>
      <c r="B41" s="383">
        <f t="shared" si="0"/>
        <v>0</v>
      </c>
      <c r="C41" s="382"/>
      <c r="D41" s="355"/>
      <c r="E41" s="355"/>
      <c r="F41" s="355"/>
      <c r="G41" s="355"/>
      <c r="H41" s="355"/>
      <c r="I41" s="355"/>
      <c r="J41" s="355"/>
      <c r="K41" s="355"/>
      <c r="L41" s="355"/>
      <c r="M41" s="355"/>
      <c r="N41" s="355"/>
      <c r="O41" s="355"/>
      <c r="P41" s="355"/>
      <c r="Q41" s="293"/>
      <c r="R41" s="376"/>
      <c r="S41" s="377"/>
      <c r="T41" s="377"/>
      <c r="U41" s="377"/>
      <c r="V41" s="377"/>
      <c r="W41" s="377"/>
      <c r="X41" s="377"/>
      <c r="Y41" s="377"/>
      <c r="Z41" s="377"/>
      <c r="AA41" s="377"/>
      <c r="AB41" s="377"/>
      <c r="AC41" s="377"/>
      <c r="AD41" s="377"/>
      <c r="AE41" s="377"/>
      <c r="AF41" s="378"/>
    </row>
    <row r="42" spans="1:32" s="87" customFormat="1" ht="15" outlineLevel="1">
      <c r="A42" s="371" t="str">
        <f>'Sales Data'!B87</f>
        <v>e</v>
      </c>
      <c r="B42" s="383">
        <f t="shared" si="0"/>
        <v>0</v>
      </c>
      <c r="C42" s="382"/>
      <c r="D42" s="355"/>
      <c r="E42" s="355"/>
      <c r="F42" s="355"/>
      <c r="G42" s="355"/>
      <c r="H42" s="355"/>
      <c r="I42" s="355"/>
      <c r="J42" s="355"/>
      <c r="K42" s="355"/>
      <c r="L42" s="355"/>
      <c r="M42" s="355"/>
      <c r="N42" s="355"/>
      <c r="O42" s="355"/>
      <c r="P42" s="355"/>
      <c r="Q42" s="293"/>
      <c r="R42" s="376"/>
      <c r="S42" s="377"/>
      <c r="T42" s="377"/>
      <c r="U42" s="377"/>
      <c r="V42" s="377"/>
      <c r="W42" s="377"/>
      <c r="X42" s="377"/>
      <c r="Y42" s="377"/>
      <c r="Z42" s="377"/>
      <c r="AA42" s="377"/>
      <c r="AB42" s="377"/>
      <c r="AC42" s="377"/>
      <c r="AD42" s="377"/>
      <c r="AE42" s="377"/>
      <c r="AF42" s="378"/>
    </row>
    <row r="43" spans="1:32" s="87" customFormat="1" ht="15" outlineLevel="1">
      <c r="A43" s="371" t="str">
        <f>'Sales Data'!B88</f>
        <v>f</v>
      </c>
      <c r="B43" s="383">
        <f t="shared" si="0"/>
        <v>0</v>
      </c>
      <c r="C43" s="382"/>
      <c r="D43" s="355"/>
      <c r="E43" s="355"/>
      <c r="F43" s="355"/>
      <c r="G43" s="355"/>
      <c r="H43" s="355"/>
      <c r="I43" s="355"/>
      <c r="J43" s="355"/>
      <c r="K43" s="355"/>
      <c r="L43" s="355"/>
      <c r="M43" s="355"/>
      <c r="N43" s="355"/>
      <c r="O43" s="355"/>
      <c r="P43" s="355"/>
      <c r="Q43" s="293"/>
      <c r="R43" s="376"/>
      <c r="S43" s="377"/>
      <c r="T43" s="377"/>
      <c r="U43" s="377"/>
      <c r="V43" s="377"/>
      <c r="W43" s="377"/>
      <c r="X43" s="377"/>
      <c r="Y43" s="377"/>
      <c r="Z43" s="377"/>
      <c r="AA43" s="377"/>
      <c r="AB43" s="377"/>
      <c r="AC43" s="377"/>
      <c r="AD43" s="377"/>
      <c r="AE43" s="377"/>
      <c r="AF43" s="378"/>
    </row>
    <row r="44" spans="1:32" s="87" customFormat="1" ht="15" outlineLevel="1">
      <c r="A44" s="371" t="str">
        <f>'Sales Data'!B89</f>
        <v>g</v>
      </c>
      <c r="B44" s="383">
        <f t="shared" si="0"/>
        <v>0</v>
      </c>
      <c r="C44" s="382"/>
      <c r="D44" s="355"/>
      <c r="E44" s="355"/>
      <c r="F44" s="355"/>
      <c r="G44" s="355"/>
      <c r="H44" s="355"/>
      <c r="I44" s="355"/>
      <c r="J44" s="355"/>
      <c r="K44" s="355"/>
      <c r="L44" s="355"/>
      <c r="M44" s="355"/>
      <c r="N44" s="355"/>
      <c r="O44" s="355"/>
      <c r="P44" s="355"/>
      <c r="Q44" s="293"/>
      <c r="R44" s="376"/>
      <c r="S44" s="377"/>
      <c r="T44" s="377"/>
      <c r="U44" s="377"/>
      <c r="V44" s="377"/>
      <c r="W44" s="377"/>
      <c r="X44" s="377"/>
      <c r="Y44" s="377"/>
      <c r="Z44" s="377"/>
      <c r="AA44" s="377"/>
      <c r="AB44" s="377"/>
      <c r="AC44" s="377"/>
      <c r="AD44" s="377"/>
      <c r="AE44" s="377"/>
      <c r="AF44" s="378"/>
    </row>
    <row r="45" spans="1:32" s="87" customFormat="1" ht="15" outlineLevel="1">
      <c r="A45" s="371" t="str">
        <f>'Sales Data'!B90</f>
        <v>h</v>
      </c>
      <c r="B45" s="383">
        <f t="shared" si="0"/>
        <v>0</v>
      </c>
      <c r="C45" s="382"/>
      <c r="D45" s="355"/>
      <c r="E45" s="355"/>
      <c r="F45" s="355"/>
      <c r="G45" s="355"/>
      <c r="H45" s="355"/>
      <c r="I45" s="355"/>
      <c r="J45" s="355"/>
      <c r="K45" s="355"/>
      <c r="L45" s="355"/>
      <c r="M45" s="355"/>
      <c r="N45" s="355"/>
      <c r="O45" s="355"/>
      <c r="P45" s="355"/>
      <c r="Q45" s="293"/>
      <c r="R45" s="376"/>
      <c r="S45" s="377"/>
      <c r="T45" s="377"/>
      <c r="U45" s="377"/>
      <c r="V45" s="377"/>
      <c r="W45" s="377"/>
      <c r="X45" s="377"/>
      <c r="Y45" s="377"/>
      <c r="Z45" s="377"/>
      <c r="AA45" s="377"/>
      <c r="AB45" s="377"/>
      <c r="AC45" s="377"/>
      <c r="AD45" s="377"/>
      <c r="AE45" s="377"/>
      <c r="AF45" s="378"/>
    </row>
    <row r="46" spans="1:32" s="87" customFormat="1" ht="15" outlineLevel="1">
      <c r="A46" s="371" t="str">
        <f>'Sales Data'!B91</f>
        <v>i</v>
      </c>
      <c r="B46" s="383">
        <f t="shared" si="0"/>
        <v>0</v>
      </c>
      <c r="C46" s="382"/>
      <c r="D46" s="355"/>
      <c r="E46" s="355"/>
      <c r="F46" s="355"/>
      <c r="G46" s="355"/>
      <c r="H46" s="355"/>
      <c r="I46" s="355"/>
      <c r="J46" s="355"/>
      <c r="K46" s="355"/>
      <c r="L46" s="355"/>
      <c r="M46" s="355"/>
      <c r="N46" s="355"/>
      <c r="O46" s="355"/>
      <c r="P46" s="355"/>
      <c r="Q46" s="293"/>
      <c r="R46" s="376"/>
      <c r="S46" s="377"/>
      <c r="T46" s="377"/>
      <c r="U46" s="377"/>
      <c r="V46" s="377"/>
      <c r="W46" s="377"/>
      <c r="X46" s="377"/>
      <c r="Y46" s="377"/>
      <c r="Z46" s="377"/>
      <c r="AA46" s="377"/>
      <c r="AB46" s="377"/>
      <c r="AC46" s="377"/>
      <c r="AD46" s="377"/>
      <c r="AE46" s="377"/>
      <c r="AF46" s="378"/>
    </row>
    <row r="47" spans="1:32" s="87" customFormat="1" ht="15" outlineLevel="1">
      <c r="A47" s="371" t="str">
        <f>'Sales Data'!B92</f>
        <v>j</v>
      </c>
      <c r="B47" s="383">
        <f t="shared" si="0"/>
        <v>0</v>
      </c>
      <c r="C47" s="382"/>
      <c r="D47" s="355"/>
      <c r="E47" s="355"/>
      <c r="F47" s="355"/>
      <c r="G47" s="355"/>
      <c r="H47" s="355"/>
      <c r="I47" s="355"/>
      <c r="J47" s="355"/>
      <c r="K47" s="355"/>
      <c r="L47" s="355"/>
      <c r="M47" s="355"/>
      <c r="N47" s="355"/>
      <c r="O47" s="355"/>
      <c r="P47" s="355"/>
      <c r="Q47" s="293"/>
      <c r="R47" s="376"/>
      <c r="S47" s="377"/>
      <c r="T47" s="377"/>
      <c r="U47" s="377"/>
      <c r="V47" s="377"/>
      <c r="W47" s="377"/>
      <c r="X47" s="377"/>
      <c r="Y47" s="377"/>
      <c r="Z47" s="377"/>
      <c r="AA47" s="377"/>
      <c r="AB47" s="377"/>
      <c r="AC47" s="377"/>
      <c r="AD47" s="377"/>
      <c r="AE47" s="377"/>
      <c r="AF47" s="378"/>
    </row>
    <row r="48" spans="1:32" s="87" customFormat="1" ht="15" outlineLevel="1">
      <c r="A48" s="371" t="str">
        <f>'Sales Data'!B93</f>
        <v>k</v>
      </c>
      <c r="B48" s="383">
        <f t="shared" si="0"/>
        <v>0</v>
      </c>
      <c r="C48" s="382"/>
      <c r="D48" s="355"/>
      <c r="E48" s="355"/>
      <c r="F48" s="355"/>
      <c r="G48" s="355"/>
      <c r="H48" s="355"/>
      <c r="I48" s="355"/>
      <c r="J48" s="355"/>
      <c r="K48" s="355"/>
      <c r="L48" s="355"/>
      <c r="M48" s="355"/>
      <c r="N48" s="355"/>
      <c r="O48" s="355"/>
      <c r="P48" s="355"/>
      <c r="Q48" s="293"/>
      <c r="R48" s="376"/>
      <c r="S48" s="377"/>
      <c r="T48" s="377"/>
      <c r="U48" s="377"/>
      <c r="V48" s="377"/>
      <c r="W48" s="377"/>
      <c r="X48" s="377"/>
      <c r="Y48" s="377"/>
      <c r="Z48" s="377"/>
      <c r="AA48" s="377"/>
      <c r="AB48" s="377"/>
      <c r="AC48" s="377"/>
      <c r="AD48" s="377"/>
      <c r="AE48" s="377"/>
      <c r="AF48" s="378"/>
    </row>
    <row r="49" spans="1:32" s="87" customFormat="1" ht="15.75" outlineLevel="1" thickBot="1">
      <c r="A49" s="371" t="str">
        <f>'Sales Data'!B94</f>
        <v>l</v>
      </c>
      <c r="B49" s="384">
        <f t="shared" si="0"/>
        <v>0</v>
      </c>
      <c r="C49" s="382"/>
      <c r="D49" s="355"/>
      <c r="E49" s="355"/>
      <c r="F49" s="355"/>
      <c r="G49" s="355"/>
      <c r="H49" s="355"/>
      <c r="I49" s="355"/>
      <c r="J49" s="355"/>
      <c r="K49" s="355"/>
      <c r="L49" s="355"/>
      <c r="M49" s="355"/>
      <c r="N49" s="355"/>
      <c r="O49" s="355"/>
      <c r="P49" s="355"/>
      <c r="Q49" s="293"/>
      <c r="R49" s="376"/>
      <c r="S49" s="377"/>
      <c r="T49" s="377"/>
      <c r="U49" s="377"/>
      <c r="V49" s="377"/>
      <c r="W49" s="377"/>
      <c r="X49" s="377"/>
      <c r="Y49" s="377"/>
      <c r="Z49" s="377"/>
      <c r="AA49" s="377"/>
      <c r="AB49" s="377"/>
      <c r="AC49" s="377"/>
      <c r="AD49" s="377"/>
      <c r="AE49" s="377"/>
      <c r="AF49" s="378"/>
    </row>
    <row r="50" spans="1:32" s="87" customFormat="1" ht="15.75" thickBot="1">
      <c r="A50" s="385"/>
      <c r="B50" s="386"/>
      <c r="C50" s="386"/>
      <c r="D50" s="386"/>
      <c r="E50" s="386"/>
      <c r="F50" s="386"/>
      <c r="G50" s="386"/>
      <c r="H50" s="386"/>
      <c r="I50" s="386"/>
      <c r="J50" s="386"/>
      <c r="K50" s="386"/>
      <c r="L50" s="386"/>
      <c r="M50" s="386"/>
      <c r="N50" s="386"/>
      <c r="O50" s="386"/>
      <c r="P50" s="386"/>
      <c r="Q50" s="387"/>
      <c r="R50" s="388"/>
      <c r="S50" s="389"/>
      <c r="T50" s="389"/>
      <c r="U50" s="389"/>
      <c r="V50" s="389"/>
      <c r="W50" s="389"/>
      <c r="X50" s="389"/>
      <c r="Y50" s="389"/>
      <c r="Z50" s="389"/>
      <c r="AA50" s="389"/>
      <c r="AB50" s="389"/>
      <c r="AC50" s="389"/>
      <c r="AD50" s="389"/>
      <c r="AE50" s="389"/>
      <c r="AF50" s="390"/>
    </row>
  </sheetData>
  <sheetProtection/>
  <protectedRanges>
    <protectedRange password="CA99" sqref="R9:AF20 B9:P20" name="Range1"/>
  </protectedRange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D123"/>
  <sheetViews>
    <sheetView zoomScalePageLayoutView="0" workbookViewId="0" topLeftCell="A1">
      <selection activeCell="A1" sqref="A1"/>
    </sheetView>
  </sheetViews>
  <sheetFormatPr defaultColWidth="9.140625" defaultRowHeight="12.75" outlineLevelRow="1"/>
  <cols>
    <col min="1" max="1" width="8.140625" style="0" customWidth="1"/>
    <col min="2" max="2" width="18.140625" style="0" customWidth="1"/>
    <col min="3" max="3" width="6.7109375" style="0" customWidth="1"/>
    <col min="4" max="4" width="7.00390625" style="0" customWidth="1"/>
    <col min="5" max="5" width="10.00390625" style="0" customWidth="1"/>
    <col min="6" max="6" width="9.421875" style="0" customWidth="1"/>
    <col min="7" max="7" width="12.57421875" style="0" customWidth="1"/>
    <col min="9" max="9" width="9.140625" style="30" customWidth="1"/>
    <col min="10" max="10" width="12.7109375" style="0" bestFit="1" customWidth="1"/>
    <col min="11" max="11" width="12.28125" style="0" bestFit="1" customWidth="1"/>
    <col min="12" max="12" width="14.421875" style="0" customWidth="1"/>
  </cols>
  <sheetData>
    <row r="1" spans="1:30" ht="18">
      <c r="A1" s="28" t="str">
        <f>'User Guide'!A2</f>
        <v>On-Farm Processing Recipe Based Costing Tool</v>
      </c>
      <c r="B1" s="9"/>
      <c r="C1" s="9"/>
      <c r="D1" s="9"/>
      <c r="E1" s="9"/>
      <c r="F1" s="9"/>
      <c r="G1" s="9"/>
      <c r="H1" s="9"/>
      <c r="I1" s="29"/>
      <c r="J1" s="394">
        <f ca="1">TODAY()</f>
        <v>42341</v>
      </c>
      <c r="K1" s="9"/>
      <c r="L1" s="9"/>
      <c r="M1" s="9"/>
      <c r="N1" s="9"/>
      <c r="O1" s="9"/>
      <c r="P1" s="9"/>
      <c r="Q1" s="9"/>
      <c r="R1" s="9"/>
      <c r="S1" s="9"/>
      <c r="T1" s="9"/>
      <c r="U1" s="9"/>
      <c r="V1" s="9"/>
      <c r="W1" s="9"/>
      <c r="X1" s="9"/>
      <c r="Y1" s="9"/>
      <c r="Z1" s="9"/>
      <c r="AA1" s="9"/>
      <c r="AB1" s="9"/>
      <c r="AC1" s="9"/>
      <c r="AD1" s="9"/>
    </row>
    <row r="2" spans="1:30" ht="15.75">
      <c r="A2" s="8" t="s">
        <v>235</v>
      </c>
      <c r="B2" s="9"/>
      <c r="C2" s="9"/>
      <c r="D2" s="9"/>
      <c r="E2" s="9"/>
      <c r="F2" s="9"/>
      <c r="G2" s="9"/>
      <c r="H2" s="9"/>
      <c r="I2" s="29"/>
      <c r="J2" s="9"/>
      <c r="K2" s="9"/>
      <c r="L2" s="9"/>
      <c r="M2" s="9"/>
      <c r="N2" s="9"/>
      <c r="O2" s="9"/>
      <c r="P2" s="9"/>
      <c r="Q2" s="9"/>
      <c r="R2" s="9"/>
      <c r="S2" s="9"/>
      <c r="T2" s="9"/>
      <c r="U2" s="9"/>
      <c r="V2" s="9"/>
      <c r="W2" s="9"/>
      <c r="X2" s="9"/>
      <c r="Y2" s="9"/>
      <c r="Z2" s="9"/>
      <c r="AA2" s="9"/>
      <c r="AB2" s="9"/>
      <c r="AC2" s="9"/>
      <c r="AD2" s="9"/>
    </row>
    <row r="3" spans="1:30" ht="15.75">
      <c r="A3" s="8"/>
      <c r="B3" s="9"/>
      <c r="C3" s="9"/>
      <c r="D3" s="9"/>
      <c r="E3" s="16"/>
      <c r="F3" s="16"/>
      <c r="G3" s="9"/>
      <c r="H3" s="9"/>
      <c r="I3" s="29"/>
      <c r="J3" s="9"/>
      <c r="K3" s="9"/>
      <c r="L3" s="9"/>
      <c r="M3" s="9"/>
      <c r="N3" s="9"/>
      <c r="O3" s="9"/>
      <c r="P3" s="9"/>
      <c r="Q3" s="9"/>
      <c r="R3" s="9"/>
      <c r="S3" s="9"/>
      <c r="T3" s="9"/>
      <c r="U3" s="9"/>
      <c r="V3" s="9"/>
      <c r="W3" s="9"/>
      <c r="X3" s="9"/>
      <c r="Y3" s="9"/>
      <c r="Z3" s="9"/>
      <c r="AA3" s="9"/>
      <c r="AB3" s="9"/>
      <c r="AC3" s="9"/>
      <c r="AD3" s="9"/>
    </row>
    <row r="4" spans="1:30" ht="13.5" thickBot="1">
      <c r="A4" s="16"/>
      <c r="B4" s="9"/>
      <c r="C4" s="9"/>
      <c r="D4" s="9"/>
      <c r="E4" s="9"/>
      <c r="F4" s="9"/>
      <c r="G4" s="9"/>
      <c r="H4" s="9"/>
      <c r="I4" s="29"/>
      <c r="J4" s="9"/>
      <c r="K4" s="9"/>
      <c r="L4" s="9"/>
      <c r="M4" s="9"/>
      <c r="N4" s="9"/>
      <c r="O4" s="9"/>
      <c r="P4" s="9"/>
      <c r="Q4" s="9"/>
      <c r="R4" s="9"/>
      <c r="S4" s="9"/>
      <c r="T4" s="9"/>
      <c r="U4" s="9"/>
      <c r="V4" s="9"/>
      <c r="W4" s="9"/>
      <c r="X4" s="9"/>
      <c r="Y4" s="9"/>
      <c r="Z4" s="9"/>
      <c r="AA4" s="9"/>
      <c r="AB4" s="9"/>
      <c r="AC4" s="9"/>
      <c r="AD4" s="9"/>
    </row>
    <row r="5" spans="1:27" ht="32.25" thickBot="1">
      <c r="A5" s="453" t="s">
        <v>15</v>
      </c>
      <c r="B5" s="395"/>
      <c r="C5" s="396"/>
      <c r="D5" s="397" t="s">
        <v>8</v>
      </c>
      <c r="E5" s="398" t="s">
        <v>18</v>
      </c>
      <c r="F5" s="399" t="s">
        <v>19</v>
      </c>
      <c r="G5" s="400" t="s">
        <v>9</v>
      </c>
      <c r="H5" s="401"/>
      <c r="I5" s="9"/>
      <c r="J5" s="9"/>
      <c r="K5" s="9"/>
      <c r="L5" s="9"/>
      <c r="M5" s="9"/>
      <c r="N5" s="9"/>
      <c r="O5" s="9"/>
      <c r="P5" s="9"/>
      <c r="Q5" s="9"/>
      <c r="R5" s="9"/>
      <c r="S5" s="9"/>
      <c r="T5" s="9"/>
      <c r="U5" s="9"/>
      <c r="V5" s="9"/>
      <c r="W5" s="9"/>
      <c r="X5" s="9"/>
      <c r="Y5" s="9"/>
      <c r="Z5" s="9"/>
      <c r="AA5" s="9"/>
    </row>
    <row r="6" spans="1:27" ht="15.75">
      <c r="A6" s="402"/>
      <c r="B6" s="403" t="str">
        <f>'Costs Input'!A6</f>
        <v>Test recipe</v>
      </c>
      <c r="C6" s="404"/>
      <c r="D6" s="405"/>
      <c r="E6" s="404"/>
      <c r="F6" s="404"/>
      <c r="G6" s="405"/>
      <c r="H6" s="406"/>
      <c r="I6" s="9"/>
      <c r="J6" s="9"/>
      <c r="K6" s="9"/>
      <c r="L6" s="9"/>
      <c r="M6" s="9"/>
      <c r="N6" s="9"/>
      <c r="O6" s="9"/>
      <c r="P6" s="9"/>
      <c r="Q6" s="9"/>
      <c r="R6" s="9"/>
      <c r="S6" s="9"/>
      <c r="T6" s="9"/>
      <c r="U6" s="9"/>
      <c r="V6" s="9"/>
      <c r="W6" s="9"/>
      <c r="X6" s="9"/>
      <c r="Y6" s="9"/>
      <c r="Z6" s="9"/>
      <c r="AA6" s="9"/>
    </row>
    <row r="7" spans="1:27" ht="15.75" outlineLevel="1">
      <c r="A7" s="407"/>
      <c r="B7" s="408" t="str">
        <f>'Costs Input'!A12</f>
        <v>500ml</v>
      </c>
      <c r="C7" s="409"/>
      <c r="D7" s="410"/>
      <c r="E7" s="411"/>
      <c r="F7" s="411"/>
      <c r="G7" s="410"/>
      <c r="H7" s="406"/>
      <c r="I7" s="9"/>
      <c r="J7" s="9"/>
      <c r="K7" s="9"/>
      <c r="L7" s="9"/>
      <c r="M7" s="9"/>
      <c r="N7" s="9"/>
      <c r="O7" s="9"/>
      <c r="P7" s="9"/>
      <c r="Q7" s="9"/>
      <c r="R7" s="9"/>
      <c r="S7" s="9"/>
      <c r="T7" s="9"/>
      <c r="U7" s="9"/>
      <c r="V7" s="9"/>
      <c r="W7" s="9"/>
      <c r="X7" s="9"/>
      <c r="Y7" s="9"/>
      <c r="Z7" s="9"/>
      <c r="AA7" s="9"/>
    </row>
    <row r="8" spans="1:27" ht="15.75" outlineLevel="1">
      <c r="A8" s="407"/>
      <c r="B8" s="412" t="s">
        <v>114</v>
      </c>
      <c r="C8" s="412"/>
      <c r="D8" s="413">
        <v>100</v>
      </c>
      <c r="E8" s="414">
        <f>_xlfn.IFERROR(D8/D$20,0)</f>
        <v>1</v>
      </c>
      <c r="F8" s="415">
        <v>25</v>
      </c>
      <c r="G8" s="416">
        <f>D8*F8</f>
        <v>2500</v>
      </c>
      <c r="H8" s="406"/>
      <c r="I8" s="9"/>
      <c r="J8" s="9"/>
      <c r="K8" s="9"/>
      <c r="L8" s="9"/>
      <c r="M8" s="9"/>
      <c r="N8" s="9"/>
      <c r="O8" s="9"/>
      <c r="P8" s="9"/>
      <c r="Q8" s="9"/>
      <c r="R8" s="9"/>
      <c r="S8" s="9"/>
      <c r="T8" s="9"/>
      <c r="U8" s="9"/>
      <c r="V8" s="9"/>
      <c r="W8" s="9"/>
      <c r="X8" s="9"/>
      <c r="Y8" s="9"/>
      <c r="Z8" s="9"/>
      <c r="AA8" s="9"/>
    </row>
    <row r="9" spans="1:27" ht="15.75" outlineLevel="1">
      <c r="A9" s="407"/>
      <c r="B9" s="412" t="s">
        <v>115</v>
      </c>
      <c r="C9" s="412"/>
      <c r="D9" s="413">
        <v>0</v>
      </c>
      <c r="E9" s="414">
        <f aca="true" t="shared" si="0" ref="E9:E19">_xlfn.IFERROR(D9/D$20,0)</f>
        <v>0</v>
      </c>
      <c r="F9" s="415"/>
      <c r="G9" s="416">
        <f aca="true" t="shared" si="1" ref="G9:G19">D9*F9</f>
        <v>0</v>
      </c>
      <c r="H9" s="406"/>
      <c r="I9" s="9"/>
      <c r="J9" s="9"/>
      <c r="K9" s="9"/>
      <c r="L9" s="9"/>
      <c r="M9" s="9"/>
      <c r="N9" s="9"/>
      <c r="O9" s="9"/>
      <c r="P9" s="9"/>
      <c r="Q9" s="9"/>
      <c r="R9" s="9"/>
      <c r="S9" s="9"/>
      <c r="T9" s="9"/>
      <c r="U9" s="9"/>
      <c r="V9" s="9"/>
      <c r="W9" s="9"/>
      <c r="X9" s="9"/>
      <c r="Y9" s="9"/>
      <c r="Z9" s="9"/>
      <c r="AA9" s="9"/>
    </row>
    <row r="10" spans="1:27" ht="15.75" outlineLevel="1">
      <c r="A10" s="407"/>
      <c r="B10" s="412" t="s">
        <v>139</v>
      </c>
      <c r="C10" s="412"/>
      <c r="D10" s="413">
        <v>0</v>
      </c>
      <c r="E10" s="414">
        <f t="shared" si="0"/>
        <v>0</v>
      </c>
      <c r="F10" s="415"/>
      <c r="G10" s="416">
        <f t="shared" si="1"/>
        <v>0</v>
      </c>
      <c r="H10" s="406"/>
      <c r="I10" s="9"/>
      <c r="J10" s="9"/>
      <c r="K10" s="9"/>
      <c r="L10" s="9"/>
      <c r="M10" s="9"/>
      <c r="N10" s="9"/>
      <c r="O10" s="9"/>
      <c r="P10" s="9"/>
      <c r="Q10" s="9"/>
      <c r="R10" s="9"/>
      <c r="S10" s="9"/>
      <c r="T10" s="9"/>
      <c r="U10" s="9"/>
      <c r="V10" s="9"/>
      <c r="W10" s="9"/>
      <c r="X10" s="9"/>
      <c r="Y10" s="9"/>
      <c r="Z10" s="9"/>
      <c r="AA10" s="9"/>
    </row>
    <row r="11" spans="1:27" ht="15.75" outlineLevel="1">
      <c r="A11" s="407"/>
      <c r="B11" s="412" t="s">
        <v>140</v>
      </c>
      <c r="C11" s="412"/>
      <c r="D11" s="413">
        <v>0</v>
      </c>
      <c r="E11" s="414">
        <f t="shared" si="0"/>
        <v>0</v>
      </c>
      <c r="F11" s="415"/>
      <c r="G11" s="416">
        <f>D11*F11</f>
        <v>0</v>
      </c>
      <c r="H11" s="406"/>
      <c r="I11" s="9"/>
      <c r="J11" s="9"/>
      <c r="K11" s="9"/>
      <c r="L11" s="9"/>
      <c r="M11" s="9"/>
      <c r="N11" s="9"/>
      <c r="O11" s="9"/>
      <c r="P11" s="9"/>
      <c r="Q11" s="9"/>
      <c r="R11" s="9"/>
      <c r="S11" s="9"/>
      <c r="T11" s="9"/>
      <c r="U11" s="9"/>
      <c r="V11" s="9"/>
      <c r="W11" s="9"/>
      <c r="X11" s="9"/>
      <c r="Y11" s="9"/>
      <c r="Z11" s="9"/>
      <c r="AA11" s="9"/>
    </row>
    <row r="12" spans="1:27" ht="15.75" outlineLevel="1">
      <c r="A12" s="407"/>
      <c r="B12" s="412" t="s">
        <v>141</v>
      </c>
      <c r="C12" s="412"/>
      <c r="D12" s="413">
        <v>0</v>
      </c>
      <c r="E12" s="414">
        <f t="shared" si="0"/>
        <v>0</v>
      </c>
      <c r="F12" s="415"/>
      <c r="G12" s="416">
        <f t="shared" si="1"/>
        <v>0</v>
      </c>
      <c r="H12" s="406"/>
      <c r="I12" s="9"/>
      <c r="J12" s="9"/>
      <c r="K12" s="9"/>
      <c r="L12" s="9"/>
      <c r="M12" s="9"/>
      <c r="N12" s="9"/>
      <c r="O12" s="9"/>
      <c r="P12" s="9"/>
      <c r="Q12" s="9"/>
      <c r="R12" s="9"/>
      <c r="S12" s="9"/>
      <c r="T12" s="9"/>
      <c r="U12" s="9"/>
      <c r="V12" s="9"/>
      <c r="W12" s="9"/>
      <c r="X12" s="9"/>
      <c r="Y12" s="9"/>
      <c r="Z12" s="9"/>
      <c r="AA12" s="9"/>
    </row>
    <row r="13" spans="1:27" ht="15.75" outlineLevel="1">
      <c r="A13" s="407"/>
      <c r="B13" s="412" t="s">
        <v>142</v>
      </c>
      <c r="C13" s="412"/>
      <c r="D13" s="413">
        <v>0</v>
      </c>
      <c r="E13" s="414">
        <f t="shared" si="0"/>
        <v>0</v>
      </c>
      <c r="F13" s="415"/>
      <c r="G13" s="416">
        <f t="shared" si="1"/>
        <v>0</v>
      </c>
      <c r="H13" s="406"/>
      <c r="I13" s="9"/>
      <c r="J13" s="9"/>
      <c r="K13" s="9"/>
      <c r="L13" s="9"/>
      <c r="M13" s="9"/>
      <c r="N13" s="9"/>
      <c r="O13" s="9"/>
      <c r="P13" s="9"/>
      <c r="Q13" s="9"/>
      <c r="R13" s="9"/>
      <c r="S13" s="9"/>
      <c r="T13" s="9"/>
      <c r="U13" s="9"/>
      <c r="V13" s="9"/>
      <c r="W13" s="9"/>
      <c r="X13" s="9"/>
      <c r="Y13" s="9"/>
      <c r="Z13" s="9"/>
      <c r="AA13" s="9"/>
    </row>
    <row r="14" spans="1:27" ht="15.75" outlineLevel="1">
      <c r="A14" s="407"/>
      <c r="B14" s="412" t="s">
        <v>143</v>
      </c>
      <c r="C14" s="412"/>
      <c r="D14" s="413">
        <v>0</v>
      </c>
      <c r="E14" s="414">
        <f t="shared" si="0"/>
        <v>0</v>
      </c>
      <c r="F14" s="415"/>
      <c r="G14" s="416">
        <f t="shared" si="1"/>
        <v>0</v>
      </c>
      <c r="H14" s="406"/>
      <c r="I14" s="9"/>
      <c r="J14" s="9"/>
      <c r="K14" s="9"/>
      <c r="L14" s="9"/>
      <c r="M14" s="9"/>
      <c r="N14" s="9"/>
      <c r="O14" s="9"/>
      <c r="P14" s="9"/>
      <c r="Q14" s="9"/>
      <c r="R14" s="9"/>
      <c r="S14" s="9"/>
      <c r="T14" s="9"/>
      <c r="U14" s="9"/>
      <c r="V14" s="9"/>
      <c r="W14" s="9"/>
      <c r="X14" s="9"/>
      <c r="Y14" s="9"/>
      <c r="Z14" s="9"/>
      <c r="AA14" s="9"/>
    </row>
    <row r="15" spans="1:27" ht="15.75" outlineLevel="1">
      <c r="A15" s="407"/>
      <c r="B15" s="412" t="s">
        <v>144</v>
      </c>
      <c r="C15" s="412"/>
      <c r="D15" s="413">
        <v>0</v>
      </c>
      <c r="E15" s="414">
        <f t="shared" si="0"/>
        <v>0</v>
      </c>
      <c r="F15" s="415"/>
      <c r="G15" s="416">
        <f t="shared" si="1"/>
        <v>0</v>
      </c>
      <c r="H15" s="406"/>
      <c r="I15" s="9"/>
      <c r="J15" s="9"/>
      <c r="K15" s="9"/>
      <c r="L15" s="9"/>
      <c r="M15" s="9"/>
      <c r="N15" s="9"/>
      <c r="O15" s="9"/>
      <c r="P15" s="9"/>
      <c r="Q15" s="9"/>
      <c r="R15" s="9"/>
      <c r="S15" s="9"/>
      <c r="T15" s="9"/>
      <c r="U15" s="9"/>
      <c r="V15" s="9"/>
      <c r="W15" s="9"/>
      <c r="X15" s="9"/>
      <c r="Y15" s="9"/>
      <c r="Z15" s="9"/>
      <c r="AA15" s="9"/>
    </row>
    <row r="16" spans="1:27" ht="15.75" outlineLevel="1">
      <c r="A16" s="407"/>
      <c r="B16" s="412" t="s">
        <v>145</v>
      </c>
      <c r="C16" s="412"/>
      <c r="D16" s="413">
        <v>0</v>
      </c>
      <c r="E16" s="414">
        <f t="shared" si="0"/>
        <v>0</v>
      </c>
      <c r="F16" s="415"/>
      <c r="G16" s="416">
        <f t="shared" si="1"/>
        <v>0</v>
      </c>
      <c r="H16" s="406"/>
      <c r="I16" s="9"/>
      <c r="J16" s="9"/>
      <c r="K16" s="9"/>
      <c r="L16" s="9"/>
      <c r="M16" s="9"/>
      <c r="N16" s="9"/>
      <c r="O16" s="9"/>
      <c r="P16" s="9"/>
      <c r="Q16" s="9"/>
      <c r="R16" s="9"/>
      <c r="S16" s="9"/>
      <c r="T16" s="9"/>
      <c r="U16" s="9"/>
      <c r="V16" s="9"/>
      <c r="W16" s="9"/>
      <c r="X16" s="9"/>
      <c r="Y16" s="9"/>
      <c r="Z16" s="9"/>
      <c r="AA16" s="9"/>
    </row>
    <row r="17" spans="1:27" ht="15.75" outlineLevel="1">
      <c r="A17" s="407"/>
      <c r="B17" s="412" t="s">
        <v>146</v>
      </c>
      <c r="C17" s="412"/>
      <c r="D17" s="413">
        <v>0</v>
      </c>
      <c r="E17" s="414">
        <f t="shared" si="0"/>
        <v>0</v>
      </c>
      <c r="F17" s="415"/>
      <c r="G17" s="416">
        <f t="shared" si="1"/>
        <v>0</v>
      </c>
      <c r="H17" s="406"/>
      <c r="I17" s="9"/>
      <c r="J17" s="9"/>
      <c r="K17" s="9"/>
      <c r="L17" s="9"/>
      <c r="M17" s="9"/>
      <c r="N17" s="9"/>
      <c r="O17" s="9"/>
      <c r="P17" s="9"/>
      <c r="Q17" s="9"/>
      <c r="R17" s="9"/>
      <c r="S17" s="9"/>
      <c r="T17" s="9"/>
      <c r="U17" s="9"/>
      <c r="V17" s="9"/>
      <c r="W17" s="9"/>
      <c r="X17" s="9"/>
      <c r="Y17" s="9"/>
      <c r="Z17" s="9"/>
      <c r="AA17" s="9"/>
    </row>
    <row r="18" spans="1:27" ht="15.75" outlineLevel="1">
      <c r="A18" s="407"/>
      <c r="B18" s="412" t="s">
        <v>147</v>
      </c>
      <c r="C18" s="412"/>
      <c r="D18" s="413">
        <v>0</v>
      </c>
      <c r="E18" s="414">
        <f t="shared" si="0"/>
        <v>0</v>
      </c>
      <c r="F18" s="415"/>
      <c r="G18" s="416">
        <f t="shared" si="1"/>
        <v>0</v>
      </c>
      <c r="H18" s="406"/>
      <c r="I18" s="9"/>
      <c r="J18" s="9"/>
      <c r="K18" s="9"/>
      <c r="L18" s="9"/>
      <c r="M18" s="9"/>
      <c r="N18" s="9"/>
      <c r="O18" s="9"/>
      <c r="P18" s="9"/>
      <c r="Q18" s="9"/>
      <c r="R18" s="9"/>
      <c r="S18" s="9"/>
      <c r="T18" s="9"/>
      <c r="U18" s="9"/>
      <c r="V18" s="9"/>
      <c r="W18" s="9"/>
      <c r="X18" s="9"/>
      <c r="Y18" s="9"/>
      <c r="Z18" s="9"/>
      <c r="AA18" s="9"/>
    </row>
    <row r="19" spans="1:27" ht="15.75" outlineLevel="1">
      <c r="A19" s="407"/>
      <c r="B19" s="412" t="s">
        <v>148</v>
      </c>
      <c r="C19" s="417"/>
      <c r="D19" s="413">
        <v>0</v>
      </c>
      <c r="E19" s="414">
        <f t="shared" si="0"/>
        <v>0</v>
      </c>
      <c r="F19" s="415"/>
      <c r="G19" s="416">
        <f t="shared" si="1"/>
        <v>0</v>
      </c>
      <c r="H19" s="406"/>
      <c r="I19" s="9"/>
      <c r="J19" s="9"/>
      <c r="K19" s="9"/>
      <c r="L19" s="9"/>
      <c r="M19" s="9"/>
      <c r="N19" s="9"/>
      <c r="O19" s="9"/>
      <c r="P19" s="9"/>
      <c r="Q19" s="9"/>
      <c r="R19" s="9"/>
      <c r="S19" s="9"/>
      <c r="T19" s="9"/>
      <c r="U19" s="9"/>
      <c r="V19" s="9"/>
      <c r="W19" s="9"/>
      <c r="X19" s="9"/>
      <c r="Y19" s="9"/>
      <c r="Z19" s="9"/>
      <c r="AA19" s="9"/>
    </row>
    <row r="20" spans="1:27" ht="15.75">
      <c r="A20" s="407"/>
      <c r="B20" s="418" t="str">
        <f>B7</f>
        <v>500ml</v>
      </c>
      <c r="C20" s="418" t="s">
        <v>1</v>
      </c>
      <c r="D20" s="419">
        <f>SUM(D8:D19)</f>
        <v>100</v>
      </c>
      <c r="E20" s="420">
        <f>SUM(E8:E19)</f>
        <v>1</v>
      </c>
      <c r="F20" s="421"/>
      <c r="G20" s="422">
        <f>SUM(G8:G19)</f>
        <v>2500</v>
      </c>
      <c r="H20" s="406"/>
      <c r="I20" s="9"/>
      <c r="J20" s="9"/>
      <c r="K20" s="9"/>
      <c r="L20" s="9"/>
      <c r="M20" s="9"/>
      <c r="N20" s="9"/>
      <c r="O20" s="9"/>
      <c r="P20" s="9"/>
      <c r="Q20" s="9"/>
      <c r="R20" s="9"/>
      <c r="S20" s="9"/>
      <c r="T20" s="9"/>
      <c r="U20" s="9"/>
      <c r="V20" s="9"/>
      <c r="W20" s="9"/>
      <c r="X20" s="9"/>
      <c r="Y20" s="9"/>
      <c r="Z20" s="9"/>
      <c r="AA20" s="9"/>
    </row>
    <row r="21" spans="1:27" ht="18">
      <c r="A21" s="407"/>
      <c r="B21" s="454" t="str">
        <f>'Costs Input'!A11</f>
        <v>Test recipe</v>
      </c>
      <c r="C21" s="423"/>
      <c r="D21" s="424"/>
      <c r="E21" s="425"/>
      <c r="F21" s="426"/>
      <c r="G21" s="427"/>
      <c r="H21" s="406"/>
      <c r="I21" s="9"/>
      <c r="J21" s="9"/>
      <c r="K21" s="9"/>
      <c r="L21" s="9"/>
      <c r="M21" s="9"/>
      <c r="N21" s="9"/>
      <c r="O21" s="9"/>
      <c r="P21" s="9"/>
      <c r="Q21" s="9"/>
      <c r="R21" s="9"/>
      <c r="S21" s="9"/>
      <c r="T21" s="9"/>
      <c r="U21" s="9"/>
      <c r="V21" s="9"/>
      <c r="W21" s="9"/>
      <c r="X21" s="9"/>
      <c r="Y21" s="9"/>
      <c r="Z21" s="9"/>
      <c r="AA21" s="9"/>
    </row>
    <row r="22" spans="1:27" ht="15.75" outlineLevel="1">
      <c r="A22" s="407"/>
      <c r="B22" s="408" t="str">
        <f>'Costs Input'!A13</f>
        <v>600ml</v>
      </c>
      <c r="C22" s="409"/>
      <c r="D22" s="428"/>
      <c r="E22" s="429"/>
      <c r="F22" s="411"/>
      <c r="G22" s="410"/>
      <c r="H22" s="406"/>
      <c r="I22" s="9"/>
      <c r="J22" s="9"/>
      <c r="K22" s="9"/>
      <c r="L22" s="9"/>
      <c r="M22" s="9"/>
      <c r="N22" s="9"/>
      <c r="O22" s="9"/>
      <c r="P22" s="9"/>
      <c r="Q22" s="9"/>
      <c r="R22" s="9"/>
      <c r="S22" s="9"/>
      <c r="T22" s="9"/>
      <c r="U22" s="9"/>
      <c r="V22" s="9"/>
      <c r="W22" s="9"/>
      <c r="X22" s="9"/>
      <c r="Y22" s="9"/>
      <c r="Z22" s="9"/>
      <c r="AA22" s="9"/>
    </row>
    <row r="23" spans="1:27" ht="15.75" outlineLevel="1">
      <c r="A23" s="407"/>
      <c r="B23" s="430" t="str">
        <f aca="true" t="shared" si="2" ref="B23:B34">B8</f>
        <v>Product A</v>
      </c>
      <c r="C23" s="412"/>
      <c r="D23" s="413">
        <v>0</v>
      </c>
      <c r="E23" s="431">
        <f>_xlfn.IFERROR(D23/D$35,0)</f>
        <v>0</v>
      </c>
      <c r="F23" s="415">
        <v>0</v>
      </c>
      <c r="G23" s="416">
        <f aca="true" t="shared" si="3" ref="G23:G34">D23*F23</f>
        <v>0</v>
      </c>
      <c r="H23" s="406"/>
      <c r="I23" s="9"/>
      <c r="J23" s="9"/>
      <c r="K23" s="9"/>
      <c r="L23" s="9"/>
      <c r="M23" s="9"/>
      <c r="N23" s="9"/>
      <c r="O23" s="9"/>
      <c r="P23" s="9"/>
      <c r="Q23" s="9"/>
      <c r="R23" s="9"/>
      <c r="S23" s="9"/>
      <c r="T23" s="9"/>
      <c r="U23" s="9"/>
      <c r="V23" s="9"/>
      <c r="W23" s="9"/>
      <c r="X23" s="9"/>
      <c r="Y23" s="9"/>
      <c r="Z23" s="9"/>
      <c r="AA23" s="9"/>
    </row>
    <row r="24" spans="1:27" ht="15.75" outlineLevel="1">
      <c r="A24" s="407"/>
      <c r="B24" s="430" t="str">
        <f t="shared" si="2"/>
        <v>Product B</v>
      </c>
      <c r="C24" s="412"/>
      <c r="D24" s="413">
        <v>0</v>
      </c>
      <c r="E24" s="431">
        <f aca="true" t="shared" si="4" ref="E24:E34">_xlfn.IFERROR(D24/D$35,0)</f>
        <v>0</v>
      </c>
      <c r="F24" s="415">
        <v>0</v>
      </c>
      <c r="G24" s="416">
        <f t="shared" si="3"/>
        <v>0</v>
      </c>
      <c r="H24" s="406"/>
      <c r="I24" s="9"/>
      <c r="J24" s="9"/>
      <c r="K24" s="9"/>
      <c r="L24" s="9"/>
      <c r="M24" s="9"/>
      <c r="N24" s="9"/>
      <c r="O24" s="9"/>
      <c r="P24" s="9"/>
      <c r="Q24" s="9"/>
      <c r="R24" s="9"/>
      <c r="S24" s="9"/>
      <c r="T24" s="9"/>
      <c r="U24" s="9"/>
      <c r="V24" s="9"/>
      <c r="W24" s="9"/>
      <c r="X24" s="9"/>
      <c r="Y24" s="9"/>
      <c r="Z24" s="9"/>
      <c r="AA24" s="9"/>
    </row>
    <row r="25" spans="1:27" ht="15.75" outlineLevel="1">
      <c r="A25" s="407"/>
      <c r="B25" s="430" t="str">
        <f t="shared" si="2"/>
        <v>Product C</v>
      </c>
      <c r="C25" s="412"/>
      <c r="D25" s="413">
        <v>0</v>
      </c>
      <c r="E25" s="431">
        <f t="shared" si="4"/>
        <v>0</v>
      </c>
      <c r="F25" s="415">
        <v>0</v>
      </c>
      <c r="G25" s="416">
        <f t="shared" si="3"/>
        <v>0</v>
      </c>
      <c r="H25" s="406"/>
      <c r="I25" s="9"/>
      <c r="J25" s="9"/>
      <c r="K25" s="9"/>
      <c r="L25" s="9"/>
      <c r="M25" s="9"/>
      <c r="N25" s="9"/>
      <c r="O25" s="9"/>
      <c r="P25" s="9"/>
      <c r="Q25" s="9"/>
      <c r="R25" s="9"/>
      <c r="S25" s="9"/>
      <c r="T25" s="9"/>
      <c r="U25" s="9"/>
      <c r="V25" s="9"/>
      <c r="W25" s="9"/>
      <c r="X25" s="9"/>
      <c r="Y25" s="9"/>
      <c r="Z25" s="9"/>
      <c r="AA25" s="9"/>
    </row>
    <row r="26" spans="1:27" ht="15.75" outlineLevel="1">
      <c r="A26" s="407"/>
      <c r="B26" s="430" t="str">
        <f t="shared" si="2"/>
        <v>Product D</v>
      </c>
      <c r="C26" s="412"/>
      <c r="D26" s="413">
        <v>0</v>
      </c>
      <c r="E26" s="431">
        <f t="shared" si="4"/>
        <v>0</v>
      </c>
      <c r="F26" s="415">
        <v>0</v>
      </c>
      <c r="G26" s="416">
        <f t="shared" si="3"/>
        <v>0</v>
      </c>
      <c r="H26" s="406"/>
      <c r="I26" s="9"/>
      <c r="J26" s="9"/>
      <c r="K26" s="9"/>
      <c r="L26" s="9"/>
      <c r="M26" s="9"/>
      <c r="N26" s="9"/>
      <c r="O26" s="9"/>
      <c r="P26" s="9"/>
      <c r="Q26" s="9"/>
      <c r="R26" s="9"/>
      <c r="S26" s="9"/>
      <c r="T26" s="9"/>
      <c r="U26" s="9"/>
      <c r="V26" s="9"/>
      <c r="W26" s="9"/>
      <c r="X26" s="9"/>
      <c r="Y26" s="9"/>
      <c r="Z26" s="9"/>
      <c r="AA26" s="9"/>
    </row>
    <row r="27" spans="1:27" ht="15.75" outlineLevel="1">
      <c r="A27" s="407"/>
      <c r="B27" s="430" t="str">
        <f t="shared" si="2"/>
        <v>Product E</v>
      </c>
      <c r="C27" s="412"/>
      <c r="D27" s="413">
        <v>0</v>
      </c>
      <c r="E27" s="431">
        <f t="shared" si="4"/>
        <v>0</v>
      </c>
      <c r="F27" s="415">
        <v>0</v>
      </c>
      <c r="G27" s="416">
        <f t="shared" si="3"/>
        <v>0</v>
      </c>
      <c r="H27" s="406"/>
      <c r="I27" s="9"/>
      <c r="J27" s="9"/>
      <c r="K27" s="9"/>
      <c r="L27" s="9"/>
      <c r="M27" s="9"/>
      <c r="N27" s="9"/>
      <c r="O27" s="9"/>
      <c r="P27" s="9"/>
      <c r="Q27" s="9"/>
      <c r="R27" s="9"/>
      <c r="S27" s="9"/>
      <c r="T27" s="9"/>
      <c r="U27" s="9"/>
      <c r="V27" s="9"/>
      <c r="W27" s="9"/>
      <c r="X27" s="9"/>
      <c r="Y27" s="9"/>
      <c r="Z27" s="9"/>
      <c r="AA27" s="9"/>
    </row>
    <row r="28" spans="1:27" ht="15.75" outlineLevel="1">
      <c r="A28" s="407"/>
      <c r="B28" s="430" t="str">
        <f t="shared" si="2"/>
        <v>Product F</v>
      </c>
      <c r="C28" s="412"/>
      <c r="D28" s="413">
        <v>0</v>
      </c>
      <c r="E28" s="431">
        <f t="shared" si="4"/>
        <v>0</v>
      </c>
      <c r="F28" s="415">
        <v>0</v>
      </c>
      <c r="G28" s="416">
        <f t="shared" si="3"/>
        <v>0</v>
      </c>
      <c r="H28" s="406"/>
      <c r="I28" s="9"/>
      <c r="J28" s="9"/>
      <c r="K28" s="9"/>
      <c r="L28" s="9"/>
      <c r="M28" s="9"/>
      <c r="N28" s="9"/>
      <c r="O28" s="9"/>
      <c r="P28" s="9"/>
      <c r="Q28" s="9"/>
      <c r="R28" s="9"/>
      <c r="S28" s="9"/>
      <c r="T28" s="9"/>
      <c r="U28" s="9"/>
      <c r="V28" s="9"/>
      <c r="W28" s="9"/>
      <c r="X28" s="9"/>
      <c r="Y28" s="9"/>
      <c r="Z28" s="9"/>
      <c r="AA28" s="9"/>
    </row>
    <row r="29" spans="1:27" ht="15.75" outlineLevel="1">
      <c r="A29" s="407"/>
      <c r="B29" s="430" t="str">
        <f t="shared" si="2"/>
        <v>Product G</v>
      </c>
      <c r="C29" s="412"/>
      <c r="D29" s="413">
        <v>0</v>
      </c>
      <c r="E29" s="431">
        <f t="shared" si="4"/>
        <v>0</v>
      </c>
      <c r="F29" s="415">
        <v>0</v>
      </c>
      <c r="G29" s="416">
        <f t="shared" si="3"/>
        <v>0</v>
      </c>
      <c r="H29" s="406"/>
      <c r="I29" s="9"/>
      <c r="J29" s="9"/>
      <c r="K29" s="9"/>
      <c r="L29" s="9"/>
      <c r="M29" s="9"/>
      <c r="N29" s="9"/>
      <c r="O29" s="9"/>
      <c r="P29" s="9"/>
      <c r="Q29" s="9"/>
      <c r="R29" s="9"/>
      <c r="S29" s="9"/>
      <c r="T29" s="9"/>
      <c r="U29" s="9"/>
      <c r="V29" s="9"/>
      <c r="W29" s="9"/>
      <c r="X29" s="9"/>
      <c r="Y29" s="9"/>
      <c r="Z29" s="9"/>
      <c r="AA29" s="9"/>
    </row>
    <row r="30" spans="1:27" ht="15.75" outlineLevel="1">
      <c r="A30" s="407"/>
      <c r="B30" s="430" t="str">
        <f t="shared" si="2"/>
        <v>Product H</v>
      </c>
      <c r="C30" s="412"/>
      <c r="D30" s="413">
        <v>0</v>
      </c>
      <c r="E30" s="431">
        <f t="shared" si="4"/>
        <v>0</v>
      </c>
      <c r="F30" s="415">
        <v>0</v>
      </c>
      <c r="G30" s="416">
        <f t="shared" si="3"/>
        <v>0</v>
      </c>
      <c r="H30" s="406"/>
      <c r="I30" s="9"/>
      <c r="J30" s="9"/>
      <c r="K30" s="9"/>
      <c r="L30" s="9"/>
      <c r="M30" s="9"/>
      <c r="N30" s="9"/>
      <c r="O30" s="9"/>
      <c r="P30" s="9"/>
      <c r="Q30" s="9"/>
      <c r="R30" s="9"/>
      <c r="S30" s="9"/>
      <c r="T30" s="9"/>
      <c r="U30" s="9"/>
      <c r="V30" s="9"/>
      <c r="W30" s="9"/>
      <c r="X30" s="9"/>
      <c r="Y30" s="9"/>
      <c r="Z30" s="9"/>
      <c r="AA30" s="9"/>
    </row>
    <row r="31" spans="1:27" ht="15.75" outlineLevel="1">
      <c r="A31" s="407"/>
      <c r="B31" s="430" t="str">
        <f t="shared" si="2"/>
        <v>Product I</v>
      </c>
      <c r="C31" s="412"/>
      <c r="D31" s="413">
        <v>0</v>
      </c>
      <c r="E31" s="431">
        <f t="shared" si="4"/>
        <v>0</v>
      </c>
      <c r="F31" s="415">
        <v>0</v>
      </c>
      <c r="G31" s="416">
        <f t="shared" si="3"/>
        <v>0</v>
      </c>
      <c r="H31" s="406"/>
      <c r="I31" s="9"/>
      <c r="J31" s="9"/>
      <c r="K31" s="9"/>
      <c r="L31" s="9"/>
      <c r="M31" s="9"/>
      <c r="N31" s="9"/>
      <c r="O31" s="9"/>
      <c r="P31" s="9"/>
      <c r="Q31" s="9"/>
      <c r="R31" s="9"/>
      <c r="S31" s="9"/>
      <c r="T31" s="9"/>
      <c r="U31" s="9"/>
      <c r="V31" s="9"/>
      <c r="W31" s="9"/>
      <c r="X31" s="9"/>
      <c r="Y31" s="9"/>
      <c r="Z31" s="9"/>
      <c r="AA31" s="9"/>
    </row>
    <row r="32" spans="1:27" ht="15.75" outlineLevel="1">
      <c r="A32" s="407"/>
      <c r="B32" s="430" t="str">
        <f t="shared" si="2"/>
        <v>Product J</v>
      </c>
      <c r="C32" s="412"/>
      <c r="D32" s="413">
        <v>0</v>
      </c>
      <c r="E32" s="431">
        <f t="shared" si="4"/>
        <v>0</v>
      </c>
      <c r="F32" s="415">
        <v>0</v>
      </c>
      <c r="G32" s="416">
        <f t="shared" si="3"/>
        <v>0</v>
      </c>
      <c r="H32" s="406"/>
      <c r="I32" s="9"/>
      <c r="J32" s="9"/>
      <c r="K32" s="9"/>
      <c r="L32" s="9"/>
      <c r="M32" s="9"/>
      <c r="N32" s="9"/>
      <c r="O32" s="9"/>
      <c r="P32" s="9"/>
      <c r="Q32" s="9"/>
      <c r="R32" s="9"/>
      <c r="S32" s="9"/>
      <c r="T32" s="9"/>
      <c r="U32" s="9"/>
      <c r="V32" s="9"/>
      <c r="W32" s="9"/>
      <c r="X32" s="9"/>
      <c r="Y32" s="9"/>
      <c r="Z32" s="9"/>
      <c r="AA32" s="9"/>
    </row>
    <row r="33" spans="1:27" ht="15.75" outlineLevel="1">
      <c r="A33" s="407"/>
      <c r="B33" s="430" t="str">
        <f t="shared" si="2"/>
        <v>Product K</v>
      </c>
      <c r="C33" s="412"/>
      <c r="D33" s="413">
        <v>0</v>
      </c>
      <c r="E33" s="431">
        <f t="shared" si="4"/>
        <v>0</v>
      </c>
      <c r="F33" s="415">
        <v>0</v>
      </c>
      <c r="G33" s="416">
        <f t="shared" si="3"/>
        <v>0</v>
      </c>
      <c r="H33" s="406"/>
      <c r="I33" s="9"/>
      <c r="J33" s="9"/>
      <c r="K33" s="9"/>
      <c r="L33" s="9"/>
      <c r="M33" s="9"/>
      <c r="N33" s="9"/>
      <c r="O33" s="9"/>
      <c r="P33" s="9"/>
      <c r="Q33" s="9"/>
      <c r="R33" s="9"/>
      <c r="S33" s="9"/>
      <c r="T33" s="9"/>
      <c r="U33" s="9"/>
      <c r="V33" s="9"/>
      <c r="W33" s="9"/>
      <c r="X33" s="9"/>
      <c r="Y33" s="9"/>
      <c r="Z33" s="9"/>
      <c r="AA33" s="9"/>
    </row>
    <row r="34" spans="1:27" ht="15.75" outlineLevel="1">
      <c r="A34" s="407"/>
      <c r="B34" s="430" t="str">
        <f t="shared" si="2"/>
        <v>Product L</v>
      </c>
      <c r="C34" s="417"/>
      <c r="D34" s="413">
        <v>0</v>
      </c>
      <c r="E34" s="431">
        <f t="shared" si="4"/>
        <v>0</v>
      </c>
      <c r="F34" s="415">
        <v>0</v>
      </c>
      <c r="G34" s="416">
        <f t="shared" si="3"/>
        <v>0</v>
      </c>
      <c r="H34" s="406"/>
      <c r="I34" s="9"/>
      <c r="J34" s="9"/>
      <c r="K34" s="9"/>
      <c r="L34" s="9"/>
      <c r="M34" s="9"/>
      <c r="N34" s="9"/>
      <c r="O34" s="9"/>
      <c r="P34" s="9"/>
      <c r="Q34" s="9"/>
      <c r="R34" s="9"/>
      <c r="S34" s="9"/>
      <c r="T34" s="9"/>
      <c r="U34" s="9"/>
      <c r="V34" s="9"/>
      <c r="W34" s="9"/>
      <c r="X34" s="9"/>
      <c r="Y34" s="9"/>
      <c r="Z34" s="9"/>
      <c r="AA34" s="9"/>
    </row>
    <row r="35" spans="1:27" ht="15.75">
      <c r="A35" s="407"/>
      <c r="B35" s="418" t="str">
        <f>B22</f>
        <v>600ml</v>
      </c>
      <c r="C35" s="418" t="s">
        <v>1</v>
      </c>
      <c r="D35" s="432">
        <f>SUM(D23:D34)</f>
        <v>0</v>
      </c>
      <c r="E35" s="433">
        <f>SUM(E23:E34)</f>
        <v>0</v>
      </c>
      <c r="F35" s="421"/>
      <c r="G35" s="422">
        <f>SUM(G23:G34)</f>
        <v>0</v>
      </c>
      <c r="H35" s="406"/>
      <c r="I35" s="9"/>
      <c r="J35" s="9"/>
      <c r="K35" s="9"/>
      <c r="L35" s="9"/>
      <c r="M35" s="9"/>
      <c r="N35" s="9"/>
      <c r="O35" s="9"/>
      <c r="P35" s="9"/>
      <c r="Q35" s="9"/>
      <c r="R35" s="9"/>
      <c r="S35" s="9"/>
      <c r="T35" s="9"/>
      <c r="U35" s="9"/>
      <c r="V35" s="9"/>
      <c r="W35" s="9"/>
      <c r="X35" s="9"/>
      <c r="Y35" s="9"/>
      <c r="Z35" s="9"/>
      <c r="AA35" s="9"/>
    </row>
    <row r="36" spans="1:27" ht="18">
      <c r="A36" s="407"/>
      <c r="B36" s="454" t="str">
        <f>'Costs Input'!A7</f>
        <v>Recipe 2</v>
      </c>
      <c r="C36" s="423"/>
      <c r="D36" s="405"/>
      <c r="E36" s="434"/>
      <c r="F36" s="426"/>
      <c r="G36" s="427"/>
      <c r="H36" s="406"/>
      <c r="I36" s="9"/>
      <c r="J36" s="9"/>
      <c r="K36" s="9"/>
      <c r="L36" s="9"/>
      <c r="M36" s="9"/>
      <c r="N36" s="9"/>
      <c r="O36" s="9"/>
      <c r="P36" s="9"/>
      <c r="Q36" s="9"/>
      <c r="R36" s="9"/>
      <c r="S36" s="9"/>
      <c r="T36" s="9"/>
      <c r="U36" s="9"/>
      <c r="V36" s="9"/>
      <c r="W36" s="9"/>
      <c r="X36" s="9"/>
      <c r="Y36" s="9"/>
      <c r="Z36" s="9"/>
      <c r="AA36" s="9"/>
    </row>
    <row r="37" spans="1:29" s="30" customFormat="1" ht="15.75" outlineLevel="1">
      <c r="A37" s="435"/>
      <c r="B37" s="408" t="str">
        <f>'Costs Input'!A15</f>
        <v>Package Size 1</v>
      </c>
      <c r="C37" s="409"/>
      <c r="D37" s="409"/>
      <c r="E37" s="436"/>
      <c r="F37" s="409"/>
      <c r="G37" s="409"/>
      <c r="H37" s="437"/>
      <c r="I37" s="24"/>
      <c r="J37" s="24"/>
      <c r="K37" s="24"/>
      <c r="L37" s="29"/>
      <c r="M37" s="29"/>
      <c r="N37" s="29"/>
      <c r="O37" s="29"/>
      <c r="P37" s="29"/>
      <c r="Q37" s="29"/>
      <c r="R37" s="29"/>
      <c r="S37" s="29"/>
      <c r="T37" s="29"/>
      <c r="U37" s="29"/>
      <c r="V37" s="29"/>
      <c r="W37" s="29"/>
      <c r="X37" s="29"/>
      <c r="Y37" s="29"/>
      <c r="Z37" s="29"/>
      <c r="AA37" s="29"/>
      <c r="AB37" s="29"/>
      <c r="AC37" s="29"/>
    </row>
    <row r="38" spans="1:29" ht="15.75" outlineLevel="1">
      <c r="A38" s="438"/>
      <c r="B38" s="412" t="s">
        <v>65</v>
      </c>
      <c r="C38" s="412"/>
      <c r="D38" s="226">
        <v>0</v>
      </c>
      <c r="E38" s="431">
        <f>_xlfn.IFERROR(D38/D$50,0)</f>
        <v>0</v>
      </c>
      <c r="F38" s="194">
        <v>0</v>
      </c>
      <c r="G38" s="341">
        <f>D38*F38</f>
        <v>0</v>
      </c>
      <c r="H38" s="437"/>
      <c r="I38" s="25"/>
      <c r="J38" s="12"/>
      <c r="K38" s="12"/>
      <c r="L38" s="9"/>
      <c r="M38" s="9"/>
      <c r="N38" s="9"/>
      <c r="O38" s="9"/>
      <c r="P38" s="9"/>
      <c r="Q38" s="9"/>
      <c r="R38" s="9"/>
      <c r="S38" s="9"/>
      <c r="T38" s="9"/>
      <c r="U38" s="9"/>
      <c r="V38" s="9"/>
      <c r="W38" s="9"/>
      <c r="X38" s="9"/>
      <c r="Y38" s="9"/>
      <c r="Z38" s="9"/>
      <c r="AA38" s="9"/>
      <c r="AB38" s="9"/>
      <c r="AC38" s="9"/>
    </row>
    <row r="39" spans="1:29" ht="15.75" outlineLevel="1">
      <c r="A39" s="438"/>
      <c r="B39" s="412" t="s">
        <v>66</v>
      </c>
      <c r="C39" s="412"/>
      <c r="D39" s="226">
        <v>0</v>
      </c>
      <c r="E39" s="431">
        <f aca="true" t="shared" si="5" ref="E39:E49">_xlfn.IFERROR(D39/D$50,0)</f>
        <v>0</v>
      </c>
      <c r="F39" s="194">
        <v>0</v>
      </c>
      <c r="G39" s="341">
        <f aca="true" t="shared" si="6" ref="G39:G49">D39*F39</f>
        <v>0</v>
      </c>
      <c r="H39" s="437"/>
      <c r="I39" s="12"/>
      <c r="J39" s="12"/>
      <c r="K39" s="12"/>
      <c r="L39" s="9"/>
      <c r="M39" s="9"/>
      <c r="N39" s="9"/>
      <c r="O39" s="9"/>
      <c r="P39" s="9"/>
      <c r="Q39" s="9"/>
      <c r="R39" s="9"/>
      <c r="S39" s="9"/>
      <c r="T39" s="9"/>
      <c r="U39" s="9"/>
      <c r="V39" s="9"/>
      <c r="W39" s="9"/>
      <c r="X39" s="9"/>
      <c r="Y39" s="9"/>
      <c r="Z39" s="9"/>
      <c r="AA39" s="9"/>
      <c r="AB39" s="9"/>
      <c r="AC39" s="9"/>
    </row>
    <row r="40" spans="1:29" ht="15.75" outlineLevel="1">
      <c r="A40" s="438"/>
      <c r="B40" s="412" t="s">
        <v>67</v>
      </c>
      <c r="C40" s="412"/>
      <c r="D40" s="226">
        <v>0</v>
      </c>
      <c r="E40" s="431">
        <f t="shared" si="5"/>
        <v>0</v>
      </c>
      <c r="F40" s="194">
        <v>0</v>
      </c>
      <c r="G40" s="341">
        <f t="shared" si="6"/>
        <v>0</v>
      </c>
      <c r="H40" s="437"/>
      <c r="I40" s="12"/>
      <c r="J40" s="12"/>
      <c r="K40" s="12"/>
      <c r="L40" s="9"/>
      <c r="M40" s="9"/>
      <c r="N40" s="9"/>
      <c r="O40" s="9"/>
      <c r="P40" s="9"/>
      <c r="Q40" s="9"/>
      <c r="R40" s="9"/>
      <c r="S40" s="9"/>
      <c r="T40" s="9"/>
      <c r="U40" s="9"/>
      <c r="V40" s="9"/>
      <c r="W40" s="9"/>
      <c r="X40" s="9"/>
      <c r="Y40" s="9"/>
      <c r="Z40" s="9"/>
      <c r="AA40" s="9"/>
      <c r="AB40" s="9"/>
      <c r="AC40" s="9"/>
    </row>
    <row r="41" spans="1:29" ht="15.75" outlineLevel="1">
      <c r="A41" s="438"/>
      <c r="B41" s="412" t="s">
        <v>68</v>
      </c>
      <c r="C41" s="412"/>
      <c r="D41" s="226">
        <v>0</v>
      </c>
      <c r="E41" s="431">
        <f t="shared" si="5"/>
        <v>0</v>
      </c>
      <c r="F41" s="194">
        <v>0</v>
      </c>
      <c r="G41" s="341">
        <f t="shared" si="6"/>
        <v>0</v>
      </c>
      <c r="H41" s="437"/>
      <c r="I41" s="12"/>
      <c r="J41" s="12"/>
      <c r="K41" s="12"/>
      <c r="L41" s="9"/>
      <c r="M41" s="9"/>
      <c r="N41" s="9"/>
      <c r="O41" s="9"/>
      <c r="P41" s="9"/>
      <c r="Q41" s="9"/>
      <c r="R41" s="9"/>
      <c r="S41" s="9"/>
      <c r="T41" s="9"/>
      <c r="U41" s="9"/>
      <c r="V41" s="9"/>
      <c r="W41" s="9"/>
      <c r="X41" s="9"/>
      <c r="Y41" s="9"/>
      <c r="Z41" s="9"/>
      <c r="AA41" s="9"/>
      <c r="AB41" s="9"/>
      <c r="AC41" s="9"/>
    </row>
    <row r="42" spans="1:29" ht="15.75" outlineLevel="1">
      <c r="A42" s="438"/>
      <c r="B42" s="412" t="s">
        <v>69</v>
      </c>
      <c r="C42" s="412"/>
      <c r="D42" s="226">
        <v>0</v>
      </c>
      <c r="E42" s="431">
        <f t="shared" si="5"/>
        <v>0</v>
      </c>
      <c r="F42" s="194">
        <v>0</v>
      </c>
      <c r="G42" s="341">
        <f t="shared" si="6"/>
        <v>0</v>
      </c>
      <c r="H42" s="437"/>
      <c r="I42" s="12"/>
      <c r="J42" s="12"/>
      <c r="K42" s="12"/>
      <c r="L42" s="9"/>
      <c r="M42" s="9"/>
      <c r="N42" s="9"/>
      <c r="O42" s="9"/>
      <c r="P42" s="9"/>
      <c r="Q42" s="9"/>
      <c r="R42" s="9"/>
      <c r="S42" s="9"/>
      <c r="T42" s="9"/>
      <c r="U42" s="9"/>
      <c r="V42" s="9"/>
      <c r="W42" s="9"/>
      <c r="X42" s="9"/>
      <c r="Y42" s="9"/>
      <c r="Z42" s="9"/>
      <c r="AA42" s="9"/>
      <c r="AB42" s="9"/>
      <c r="AC42" s="9"/>
    </row>
    <row r="43" spans="1:29" ht="15.75" outlineLevel="1">
      <c r="A43" s="438"/>
      <c r="B43" s="412" t="s">
        <v>70</v>
      </c>
      <c r="C43" s="412"/>
      <c r="D43" s="226">
        <v>0</v>
      </c>
      <c r="E43" s="431">
        <f t="shared" si="5"/>
        <v>0</v>
      </c>
      <c r="F43" s="194">
        <v>0</v>
      </c>
      <c r="G43" s="341">
        <f t="shared" si="6"/>
        <v>0</v>
      </c>
      <c r="H43" s="437"/>
      <c r="I43" s="12"/>
      <c r="J43" s="12"/>
      <c r="K43" s="12"/>
      <c r="L43" s="9"/>
      <c r="M43" s="9"/>
      <c r="N43" s="9"/>
      <c r="O43" s="9"/>
      <c r="P43" s="9"/>
      <c r="Q43" s="9"/>
      <c r="R43" s="9"/>
      <c r="S43" s="9"/>
      <c r="T43" s="9"/>
      <c r="U43" s="9"/>
      <c r="V43" s="9"/>
      <c r="W43" s="9"/>
      <c r="X43" s="9"/>
      <c r="Y43" s="9"/>
      <c r="Z43" s="9"/>
      <c r="AA43" s="9"/>
      <c r="AB43" s="9"/>
      <c r="AC43" s="9"/>
    </row>
    <row r="44" spans="1:29" ht="15.75" outlineLevel="1">
      <c r="A44" s="438"/>
      <c r="B44" s="412" t="s">
        <v>71</v>
      </c>
      <c r="C44" s="412"/>
      <c r="D44" s="226">
        <v>0</v>
      </c>
      <c r="E44" s="431">
        <f t="shared" si="5"/>
        <v>0</v>
      </c>
      <c r="F44" s="194">
        <v>0</v>
      </c>
      <c r="G44" s="341">
        <f t="shared" si="6"/>
        <v>0</v>
      </c>
      <c r="H44" s="437"/>
      <c r="I44" s="12"/>
      <c r="J44" s="12"/>
      <c r="K44" s="12"/>
      <c r="L44" s="9"/>
      <c r="M44" s="9"/>
      <c r="N44" s="9"/>
      <c r="O44" s="9"/>
      <c r="P44" s="9"/>
      <c r="Q44" s="9"/>
      <c r="R44" s="9"/>
      <c r="S44" s="9"/>
      <c r="T44" s="9"/>
      <c r="U44" s="9"/>
      <c r="V44" s="9"/>
      <c r="W44" s="9"/>
      <c r="X44" s="9"/>
      <c r="Y44" s="9"/>
      <c r="Z44" s="9"/>
      <c r="AA44" s="9"/>
      <c r="AB44" s="9"/>
      <c r="AC44" s="9"/>
    </row>
    <row r="45" spans="1:29" ht="15.75" outlineLevel="1">
      <c r="A45" s="438"/>
      <c r="B45" s="412" t="s">
        <v>72</v>
      </c>
      <c r="C45" s="412"/>
      <c r="D45" s="226">
        <v>0</v>
      </c>
      <c r="E45" s="431">
        <f t="shared" si="5"/>
        <v>0</v>
      </c>
      <c r="F45" s="194">
        <v>0</v>
      </c>
      <c r="G45" s="341">
        <f t="shared" si="6"/>
        <v>0</v>
      </c>
      <c r="H45" s="437"/>
      <c r="I45" s="12"/>
      <c r="J45" s="12"/>
      <c r="K45" s="12"/>
      <c r="L45" s="9"/>
      <c r="M45" s="9"/>
      <c r="N45" s="9"/>
      <c r="O45" s="9"/>
      <c r="P45" s="9"/>
      <c r="Q45" s="9"/>
      <c r="R45" s="9"/>
      <c r="S45" s="9"/>
      <c r="T45" s="9"/>
      <c r="U45" s="9"/>
      <c r="V45" s="9"/>
      <c r="W45" s="9"/>
      <c r="X45" s="9"/>
      <c r="Y45" s="9"/>
      <c r="Z45" s="9"/>
      <c r="AA45" s="9"/>
      <c r="AB45" s="9"/>
      <c r="AC45" s="9"/>
    </row>
    <row r="46" spans="1:29" ht="15.75" outlineLevel="1">
      <c r="A46" s="438"/>
      <c r="B46" s="412" t="s">
        <v>73</v>
      </c>
      <c r="C46" s="412"/>
      <c r="D46" s="226">
        <v>0</v>
      </c>
      <c r="E46" s="431">
        <f t="shared" si="5"/>
        <v>0</v>
      </c>
      <c r="F46" s="194">
        <v>0</v>
      </c>
      <c r="G46" s="341">
        <f t="shared" si="6"/>
        <v>0</v>
      </c>
      <c r="H46" s="437"/>
      <c r="I46" s="12"/>
      <c r="J46" s="12"/>
      <c r="K46" s="12"/>
      <c r="L46" s="9"/>
      <c r="M46" s="9"/>
      <c r="N46" s="9"/>
      <c r="O46" s="9"/>
      <c r="P46" s="9"/>
      <c r="Q46" s="9"/>
      <c r="R46" s="9"/>
      <c r="S46" s="9"/>
      <c r="T46" s="9"/>
      <c r="U46" s="9"/>
      <c r="V46" s="9"/>
      <c r="W46" s="9"/>
      <c r="X46" s="9"/>
      <c r="Y46" s="9"/>
      <c r="Z46" s="9"/>
      <c r="AA46" s="9"/>
      <c r="AB46" s="9"/>
      <c r="AC46" s="9"/>
    </row>
    <row r="47" spans="1:29" ht="15.75" outlineLevel="1">
      <c r="A47" s="438"/>
      <c r="B47" s="412" t="s">
        <v>74</v>
      </c>
      <c r="C47" s="412"/>
      <c r="D47" s="226">
        <v>0</v>
      </c>
      <c r="E47" s="431">
        <f t="shared" si="5"/>
        <v>0</v>
      </c>
      <c r="F47" s="194">
        <v>0</v>
      </c>
      <c r="G47" s="341">
        <f t="shared" si="6"/>
        <v>0</v>
      </c>
      <c r="H47" s="437"/>
      <c r="I47" s="12"/>
      <c r="J47" s="12"/>
      <c r="K47" s="12"/>
      <c r="L47" s="9"/>
      <c r="M47" s="9"/>
      <c r="N47" s="9"/>
      <c r="O47" s="9"/>
      <c r="P47" s="9"/>
      <c r="Q47" s="9"/>
      <c r="R47" s="9"/>
      <c r="S47" s="9"/>
      <c r="T47" s="9"/>
      <c r="U47" s="9"/>
      <c r="V47" s="9"/>
      <c r="W47" s="9"/>
      <c r="X47" s="9"/>
      <c r="Y47" s="9"/>
      <c r="Z47" s="9"/>
      <c r="AA47" s="9"/>
      <c r="AB47" s="9"/>
      <c r="AC47" s="9"/>
    </row>
    <row r="48" spans="1:29" ht="15.75" outlineLevel="1">
      <c r="A48" s="438"/>
      <c r="B48" s="412" t="s">
        <v>75</v>
      </c>
      <c r="C48" s="412"/>
      <c r="D48" s="226">
        <v>0</v>
      </c>
      <c r="E48" s="431">
        <f t="shared" si="5"/>
        <v>0</v>
      </c>
      <c r="F48" s="194">
        <v>0</v>
      </c>
      <c r="G48" s="341">
        <f t="shared" si="6"/>
        <v>0</v>
      </c>
      <c r="H48" s="437"/>
      <c r="I48" s="12"/>
      <c r="J48" s="12"/>
      <c r="K48" s="12"/>
      <c r="L48" s="9"/>
      <c r="M48" s="9"/>
      <c r="N48" s="9"/>
      <c r="O48" s="9"/>
      <c r="P48" s="9"/>
      <c r="Q48" s="9"/>
      <c r="R48" s="9"/>
      <c r="S48" s="9"/>
      <c r="T48" s="9"/>
      <c r="U48" s="9"/>
      <c r="V48" s="9"/>
      <c r="W48" s="9"/>
      <c r="X48" s="9"/>
      <c r="Y48" s="9"/>
      <c r="Z48" s="9"/>
      <c r="AA48" s="9"/>
      <c r="AB48" s="9"/>
      <c r="AC48" s="9"/>
    </row>
    <row r="49" spans="1:29" ht="15.75" outlineLevel="1">
      <c r="A49" s="438"/>
      <c r="B49" s="417" t="s">
        <v>76</v>
      </c>
      <c r="C49" s="417"/>
      <c r="D49" s="226">
        <v>0</v>
      </c>
      <c r="E49" s="431">
        <f t="shared" si="5"/>
        <v>0</v>
      </c>
      <c r="F49" s="194">
        <v>0</v>
      </c>
      <c r="G49" s="341">
        <f t="shared" si="6"/>
        <v>0</v>
      </c>
      <c r="H49" s="437"/>
      <c r="I49" s="12"/>
      <c r="J49" s="12"/>
      <c r="K49" s="12"/>
      <c r="L49" s="9"/>
      <c r="M49" s="9"/>
      <c r="N49" s="9"/>
      <c r="O49" s="9"/>
      <c r="P49" s="9"/>
      <c r="Q49" s="9"/>
      <c r="R49" s="9"/>
      <c r="S49" s="9"/>
      <c r="T49" s="9"/>
      <c r="U49" s="9"/>
      <c r="V49" s="9"/>
      <c r="W49" s="9"/>
      <c r="X49" s="9"/>
      <c r="Y49" s="9"/>
      <c r="Z49" s="9"/>
      <c r="AA49" s="9"/>
      <c r="AB49" s="9"/>
      <c r="AC49" s="9"/>
    </row>
    <row r="50" spans="1:29" s="30" customFormat="1" ht="15.75">
      <c r="A50" s="435"/>
      <c r="B50" s="418" t="str">
        <f>B37</f>
        <v>Package Size 1</v>
      </c>
      <c r="C50" s="418" t="s">
        <v>1</v>
      </c>
      <c r="D50" s="439">
        <f>SUM(D38:D49)</f>
        <v>0</v>
      </c>
      <c r="E50" s="440">
        <f>SUM(E38:E49)</f>
        <v>0</v>
      </c>
      <c r="F50" s="441"/>
      <c r="G50" s="441">
        <f>SUM(G38:G49)</f>
        <v>0</v>
      </c>
      <c r="H50" s="437"/>
      <c r="I50" s="24"/>
      <c r="J50" s="24"/>
      <c r="K50" s="24"/>
      <c r="L50" s="29"/>
      <c r="M50" s="29"/>
      <c r="N50" s="29"/>
      <c r="O50" s="29"/>
      <c r="P50" s="29"/>
      <c r="Q50" s="29"/>
      <c r="R50" s="29"/>
      <c r="S50" s="29"/>
      <c r="T50" s="29"/>
      <c r="U50" s="29"/>
      <c r="V50" s="29"/>
      <c r="W50" s="29"/>
      <c r="X50" s="29"/>
      <c r="Y50" s="29"/>
      <c r="Z50" s="29"/>
      <c r="AA50" s="29"/>
      <c r="AB50" s="29"/>
      <c r="AC50" s="29"/>
    </row>
    <row r="51" spans="1:29" s="30" customFormat="1" ht="18">
      <c r="A51" s="435"/>
      <c r="B51" s="454" t="str">
        <f>'Costs Input'!A7</f>
        <v>Recipe 2</v>
      </c>
      <c r="C51" s="423"/>
      <c r="D51" s="442"/>
      <c r="E51" s="443"/>
      <c r="F51" s="444"/>
      <c r="G51" s="444"/>
      <c r="H51" s="437"/>
      <c r="I51" s="24"/>
      <c r="J51" s="24"/>
      <c r="K51" s="24"/>
      <c r="L51" s="29"/>
      <c r="M51" s="29"/>
      <c r="N51" s="29"/>
      <c r="O51" s="29"/>
      <c r="P51" s="29"/>
      <c r="Q51" s="29"/>
      <c r="R51" s="29"/>
      <c r="S51" s="29"/>
      <c r="T51" s="29"/>
      <c r="U51" s="29"/>
      <c r="V51" s="29"/>
      <c r="W51" s="29"/>
      <c r="X51" s="29"/>
      <c r="Y51" s="29"/>
      <c r="Z51" s="29"/>
      <c r="AA51" s="29"/>
      <c r="AB51" s="29"/>
      <c r="AC51" s="29"/>
    </row>
    <row r="52" spans="1:29" s="30" customFormat="1" ht="15.75" outlineLevel="1">
      <c r="A52" s="435"/>
      <c r="B52" s="408" t="str">
        <f>'Costs Input'!A16</f>
        <v>Package Size 2</v>
      </c>
      <c r="C52" s="409"/>
      <c r="D52" s="409"/>
      <c r="E52" s="445"/>
      <c r="F52" s="446"/>
      <c r="G52" s="446"/>
      <c r="H52" s="437"/>
      <c r="I52" s="24"/>
      <c r="J52" s="24"/>
      <c r="K52" s="24"/>
      <c r="L52" s="29"/>
      <c r="M52" s="29"/>
      <c r="N52" s="29"/>
      <c r="O52" s="29"/>
      <c r="P52" s="29"/>
      <c r="Q52" s="29"/>
      <c r="R52" s="29"/>
      <c r="S52" s="29"/>
      <c r="T52" s="29"/>
      <c r="U52" s="29"/>
      <c r="V52" s="29"/>
      <c r="W52" s="29"/>
      <c r="X52" s="29"/>
      <c r="Y52" s="29"/>
      <c r="Z52" s="29"/>
      <c r="AA52" s="29"/>
      <c r="AB52" s="29"/>
      <c r="AC52" s="29"/>
    </row>
    <row r="53" spans="1:29" ht="15.75" outlineLevel="1">
      <c r="A53" s="438"/>
      <c r="B53" s="430" t="str">
        <f aca="true" t="shared" si="7" ref="B53:B64">B38</f>
        <v>a</v>
      </c>
      <c r="C53" s="412"/>
      <c r="D53" s="226">
        <v>0</v>
      </c>
      <c r="E53" s="431">
        <f>_xlfn.IFERROR(D53/D$65,0)</f>
        <v>0</v>
      </c>
      <c r="F53" s="194">
        <v>0</v>
      </c>
      <c r="G53" s="341">
        <f>D53*F53</f>
        <v>0</v>
      </c>
      <c r="H53" s="437"/>
      <c r="I53" s="12"/>
      <c r="J53" s="12"/>
      <c r="K53" s="12"/>
      <c r="L53" s="9"/>
      <c r="M53" s="9"/>
      <c r="N53" s="9"/>
      <c r="O53" s="9"/>
      <c r="P53" s="9"/>
      <c r="Q53" s="9"/>
      <c r="R53" s="9"/>
      <c r="S53" s="9"/>
      <c r="T53" s="9"/>
      <c r="U53" s="9"/>
      <c r="V53" s="9"/>
      <c r="W53" s="9"/>
      <c r="X53" s="9"/>
      <c r="Y53" s="9"/>
      <c r="Z53" s="9"/>
      <c r="AA53" s="9"/>
      <c r="AB53" s="9"/>
      <c r="AC53" s="9"/>
    </row>
    <row r="54" spans="1:29" ht="15.75" outlineLevel="1">
      <c r="A54" s="438"/>
      <c r="B54" s="430" t="str">
        <f t="shared" si="7"/>
        <v>b</v>
      </c>
      <c r="C54" s="412"/>
      <c r="D54" s="226">
        <v>0</v>
      </c>
      <c r="E54" s="431">
        <f aca="true" t="shared" si="8" ref="E54:E64">_xlfn.IFERROR(D54/D$65,0)</f>
        <v>0</v>
      </c>
      <c r="F54" s="194">
        <v>0</v>
      </c>
      <c r="G54" s="341">
        <f aca="true" t="shared" si="9" ref="G54:G64">D54*F54</f>
        <v>0</v>
      </c>
      <c r="H54" s="437"/>
      <c r="I54" s="12"/>
      <c r="J54" s="12"/>
      <c r="K54" s="12"/>
      <c r="L54" s="9"/>
      <c r="M54" s="9"/>
      <c r="N54" s="9"/>
      <c r="O54" s="9"/>
      <c r="P54" s="9"/>
      <c r="Q54" s="9"/>
      <c r="R54" s="9"/>
      <c r="S54" s="9"/>
      <c r="T54" s="9"/>
      <c r="U54" s="9"/>
      <c r="V54" s="9"/>
      <c r="W54" s="9"/>
      <c r="X54" s="9"/>
      <c r="Y54" s="9"/>
      <c r="Z54" s="9"/>
      <c r="AA54" s="9"/>
      <c r="AB54" s="9"/>
      <c r="AC54" s="9"/>
    </row>
    <row r="55" spans="1:29" ht="15.75" outlineLevel="1">
      <c r="A55" s="438"/>
      <c r="B55" s="430" t="str">
        <f t="shared" si="7"/>
        <v>c</v>
      </c>
      <c r="C55" s="412"/>
      <c r="D55" s="226">
        <v>0</v>
      </c>
      <c r="E55" s="431">
        <f t="shared" si="8"/>
        <v>0</v>
      </c>
      <c r="F55" s="194">
        <v>0</v>
      </c>
      <c r="G55" s="341">
        <f t="shared" si="9"/>
        <v>0</v>
      </c>
      <c r="H55" s="437"/>
      <c r="I55" s="12"/>
      <c r="J55" s="12"/>
      <c r="K55" s="12"/>
      <c r="L55" s="9"/>
      <c r="M55" s="9"/>
      <c r="N55" s="9"/>
      <c r="O55" s="9"/>
      <c r="P55" s="9"/>
      <c r="Q55" s="9"/>
      <c r="R55" s="9"/>
      <c r="S55" s="9"/>
      <c r="T55" s="9"/>
      <c r="U55" s="9"/>
      <c r="V55" s="9"/>
      <c r="W55" s="9"/>
      <c r="X55" s="9"/>
      <c r="Y55" s="9"/>
      <c r="Z55" s="9"/>
      <c r="AA55" s="9"/>
      <c r="AB55" s="9"/>
      <c r="AC55" s="9"/>
    </row>
    <row r="56" spans="1:29" ht="15.75" outlineLevel="1">
      <c r="A56" s="438"/>
      <c r="B56" s="430" t="str">
        <f t="shared" si="7"/>
        <v>d</v>
      </c>
      <c r="C56" s="412"/>
      <c r="D56" s="226">
        <v>0</v>
      </c>
      <c r="E56" s="431">
        <f t="shared" si="8"/>
        <v>0</v>
      </c>
      <c r="F56" s="194">
        <v>0</v>
      </c>
      <c r="G56" s="341">
        <f t="shared" si="9"/>
        <v>0</v>
      </c>
      <c r="H56" s="437"/>
      <c r="I56" s="12"/>
      <c r="J56" s="12"/>
      <c r="K56" s="12"/>
      <c r="L56" s="9"/>
      <c r="M56" s="9"/>
      <c r="N56" s="9"/>
      <c r="O56" s="9"/>
      <c r="P56" s="9"/>
      <c r="Q56" s="9"/>
      <c r="R56" s="9"/>
      <c r="S56" s="9"/>
      <c r="T56" s="9"/>
      <c r="U56" s="9"/>
      <c r="V56" s="9"/>
      <c r="W56" s="9"/>
      <c r="X56" s="9"/>
      <c r="Y56" s="9"/>
      <c r="Z56" s="9"/>
      <c r="AA56" s="9"/>
      <c r="AB56" s="9"/>
      <c r="AC56" s="9"/>
    </row>
    <row r="57" spans="1:29" ht="15.75" outlineLevel="1">
      <c r="A57" s="438"/>
      <c r="B57" s="430" t="str">
        <f t="shared" si="7"/>
        <v>e</v>
      </c>
      <c r="C57" s="412"/>
      <c r="D57" s="226">
        <v>0</v>
      </c>
      <c r="E57" s="431">
        <f t="shared" si="8"/>
        <v>0</v>
      </c>
      <c r="F57" s="194">
        <v>0</v>
      </c>
      <c r="G57" s="341">
        <f t="shared" si="9"/>
        <v>0</v>
      </c>
      <c r="H57" s="437"/>
      <c r="I57" s="12"/>
      <c r="J57" s="12"/>
      <c r="K57" s="12"/>
      <c r="L57" s="9"/>
      <c r="M57" s="9"/>
      <c r="N57" s="9"/>
      <c r="O57" s="9"/>
      <c r="P57" s="9"/>
      <c r="Q57" s="9"/>
      <c r="R57" s="9"/>
      <c r="S57" s="9"/>
      <c r="T57" s="9"/>
      <c r="U57" s="9"/>
      <c r="V57" s="9"/>
      <c r="W57" s="9"/>
      <c r="X57" s="9"/>
      <c r="Y57" s="9"/>
      <c r="Z57" s="9"/>
      <c r="AA57" s="9"/>
      <c r="AB57" s="9"/>
      <c r="AC57" s="9"/>
    </row>
    <row r="58" spans="1:29" ht="15.75" outlineLevel="1">
      <c r="A58" s="438"/>
      <c r="B58" s="430" t="str">
        <f t="shared" si="7"/>
        <v>f</v>
      </c>
      <c r="C58" s="412"/>
      <c r="D58" s="226">
        <v>0</v>
      </c>
      <c r="E58" s="431">
        <f t="shared" si="8"/>
        <v>0</v>
      </c>
      <c r="F58" s="194">
        <v>0</v>
      </c>
      <c r="G58" s="341">
        <f t="shared" si="9"/>
        <v>0</v>
      </c>
      <c r="H58" s="437"/>
      <c r="I58" s="12"/>
      <c r="J58" s="12"/>
      <c r="K58" s="12"/>
      <c r="L58" s="9"/>
      <c r="M58" s="9"/>
      <c r="N58" s="9"/>
      <c r="O58" s="9"/>
      <c r="P58" s="9"/>
      <c r="Q58" s="9"/>
      <c r="R58" s="9"/>
      <c r="S58" s="9"/>
      <c r="T58" s="9"/>
      <c r="U58" s="9"/>
      <c r="V58" s="9"/>
      <c r="W58" s="9"/>
      <c r="X58" s="9"/>
      <c r="Y58" s="9"/>
      <c r="Z58" s="9"/>
      <c r="AA58" s="9"/>
      <c r="AB58" s="9"/>
      <c r="AC58" s="9"/>
    </row>
    <row r="59" spans="1:29" ht="15.75" outlineLevel="1">
      <c r="A59" s="438"/>
      <c r="B59" s="430" t="str">
        <f t="shared" si="7"/>
        <v>g</v>
      </c>
      <c r="C59" s="412"/>
      <c r="D59" s="226">
        <v>0</v>
      </c>
      <c r="E59" s="431">
        <f t="shared" si="8"/>
        <v>0</v>
      </c>
      <c r="F59" s="194">
        <v>0</v>
      </c>
      <c r="G59" s="341">
        <f t="shared" si="9"/>
        <v>0</v>
      </c>
      <c r="H59" s="437"/>
      <c r="I59" s="12"/>
      <c r="J59" s="12"/>
      <c r="K59" s="12"/>
      <c r="L59" s="9"/>
      <c r="M59" s="9"/>
      <c r="N59" s="9"/>
      <c r="O59" s="9"/>
      <c r="P59" s="9"/>
      <c r="Q59" s="9"/>
      <c r="R59" s="9"/>
      <c r="S59" s="9"/>
      <c r="T59" s="9"/>
      <c r="U59" s="9"/>
      <c r="V59" s="9"/>
      <c r="W59" s="9"/>
      <c r="X59" s="9"/>
      <c r="Y59" s="9"/>
      <c r="Z59" s="9"/>
      <c r="AA59" s="9"/>
      <c r="AB59" s="9"/>
      <c r="AC59" s="9"/>
    </row>
    <row r="60" spans="1:29" ht="15.75" outlineLevel="1">
      <c r="A60" s="438"/>
      <c r="B60" s="430" t="str">
        <f t="shared" si="7"/>
        <v>h</v>
      </c>
      <c r="C60" s="412"/>
      <c r="D60" s="226">
        <v>0</v>
      </c>
      <c r="E60" s="431">
        <f t="shared" si="8"/>
        <v>0</v>
      </c>
      <c r="F60" s="194">
        <v>0</v>
      </c>
      <c r="G60" s="341">
        <f t="shared" si="9"/>
        <v>0</v>
      </c>
      <c r="H60" s="437"/>
      <c r="I60" s="12"/>
      <c r="J60" s="12"/>
      <c r="K60" s="12"/>
      <c r="L60" s="9"/>
      <c r="M60" s="9"/>
      <c r="N60" s="9"/>
      <c r="O60" s="9"/>
      <c r="P60" s="9"/>
      <c r="Q60" s="9"/>
      <c r="R60" s="9"/>
      <c r="S60" s="9"/>
      <c r="T60" s="9"/>
      <c r="U60" s="9"/>
      <c r="V60" s="9"/>
      <c r="W60" s="9"/>
      <c r="X60" s="9"/>
      <c r="Y60" s="9"/>
      <c r="Z60" s="9"/>
      <c r="AA60" s="9"/>
      <c r="AB60" s="9"/>
      <c r="AC60" s="9"/>
    </row>
    <row r="61" spans="1:29" ht="15.75" outlineLevel="1">
      <c r="A61" s="438"/>
      <c r="B61" s="430" t="str">
        <f t="shared" si="7"/>
        <v>i</v>
      </c>
      <c r="C61" s="412"/>
      <c r="D61" s="226">
        <v>0</v>
      </c>
      <c r="E61" s="431">
        <f t="shared" si="8"/>
        <v>0</v>
      </c>
      <c r="F61" s="194">
        <v>0</v>
      </c>
      <c r="G61" s="341">
        <f t="shared" si="9"/>
        <v>0</v>
      </c>
      <c r="H61" s="437"/>
      <c r="I61" s="12"/>
      <c r="J61" s="12"/>
      <c r="K61" s="12"/>
      <c r="L61" s="9"/>
      <c r="M61" s="9"/>
      <c r="N61" s="9"/>
      <c r="O61" s="9"/>
      <c r="P61" s="9"/>
      <c r="Q61" s="9"/>
      <c r="R61" s="9"/>
      <c r="S61" s="9"/>
      <c r="T61" s="9"/>
      <c r="U61" s="9"/>
      <c r="V61" s="9"/>
      <c r="W61" s="9"/>
      <c r="X61" s="9"/>
      <c r="Y61" s="9"/>
      <c r="Z61" s="9"/>
      <c r="AA61" s="9"/>
      <c r="AB61" s="9"/>
      <c r="AC61" s="9"/>
    </row>
    <row r="62" spans="1:29" ht="15.75" outlineLevel="1">
      <c r="A62" s="438"/>
      <c r="B62" s="430" t="str">
        <f t="shared" si="7"/>
        <v>j</v>
      </c>
      <c r="C62" s="412"/>
      <c r="D62" s="226">
        <v>0</v>
      </c>
      <c r="E62" s="431">
        <f t="shared" si="8"/>
        <v>0</v>
      </c>
      <c r="F62" s="194">
        <v>0</v>
      </c>
      <c r="G62" s="341">
        <f t="shared" si="9"/>
        <v>0</v>
      </c>
      <c r="H62" s="437"/>
      <c r="I62" s="12"/>
      <c r="J62" s="12"/>
      <c r="K62" s="12"/>
      <c r="L62" s="9"/>
      <c r="M62" s="9"/>
      <c r="N62" s="9"/>
      <c r="O62" s="9"/>
      <c r="P62" s="9"/>
      <c r="Q62" s="9"/>
      <c r="R62" s="9"/>
      <c r="S62" s="9"/>
      <c r="T62" s="9"/>
      <c r="U62" s="9"/>
      <c r="V62" s="9"/>
      <c r="W62" s="9"/>
      <c r="X62" s="9"/>
      <c r="Y62" s="9"/>
      <c r="Z62" s="9"/>
      <c r="AA62" s="9"/>
      <c r="AB62" s="9"/>
      <c r="AC62" s="9"/>
    </row>
    <row r="63" spans="1:29" ht="15.75" outlineLevel="1">
      <c r="A63" s="438"/>
      <c r="B63" s="430" t="str">
        <f t="shared" si="7"/>
        <v>k</v>
      </c>
      <c r="C63" s="412"/>
      <c r="D63" s="226">
        <v>0</v>
      </c>
      <c r="E63" s="431">
        <f t="shared" si="8"/>
        <v>0</v>
      </c>
      <c r="F63" s="194">
        <v>0</v>
      </c>
      <c r="G63" s="341">
        <f t="shared" si="9"/>
        <v>0</v>
      </c>
      <c r="H63" s="437"/>
      <c r="I63" s="12"/>
      <c r="J63" s="12"/>
      <c r="K63" s="12"/>
      <c r="L63" s="9"/>
      <c r="M63" s="9"/>
      <c r="N63" s="9"/>
      <c r="O63" s="9"/>
      <c r="P63" s="9"/>
      <c r="Q63" s="9"/>
      <c r="R63" s="9"/>
      <c r="S63" s="9"/>
      <c r="T63" s="9"/>
      <c r="U63" s="9"/>
      <c r="V63" s="9"/>
      <c r="W63" s="9"/>
      <c r="X63" s="9"/>
      <c r="Y63" s="9"/>
      <c r="Z63" s="9"/>
      <c r="AA63" s="9"/>
      <c r="AB63" s="9"/>
      <c r="AC63" s="9"/>
    </row>
    <row r="64" spans="1:29" ht="15.75" outlineLevel="1">
      <c r="A64" s="438"/>
      <c r="B64" s="430" t="str">
        <f t="shared" si="7"/>
        <v>l</v>
      </c>
      <c r="C64" s="417"/>
      <c r="D64" s="226">
        <v>0</v>
      </c>
      <c r="E64" s="431">
        <f t="shared" si="8"/>
        <v>0</v>
      </c>
      <c r="F64" s="194">
        <v>0</v>
      </c>
      <c r="G64" s="341">
        <f t="shared" si="9"/>
        <v>0</v>
      </c>
      <c r="H64" s="437"/>
      <c r="I64" s="12"/>
      <c r="J64" s="12"/>
      <c r="K64" s="12"/>
      <c r="L64" s="9"/>
      <c r="M64" s="9"/>
      <c r="N64" s="9"/>
      <c r="O64" s="9"/>
      <c r="P64" s="9"/>
      <c r="Q64" s="9"/>
      <c r="R64" s="9"/>
      <c r="S64" s="9"/>
      <c r="T64" s="9"/>
      <c r="U64" s="9"/>
      <c r="V64" s="9"/>
      <c r="W64" s="9"/>
      <c r="X64" s="9"/>
      <c r="Y64" s="9"/>
      <c r="Z64" s="9"/>
      <c r="AA64" s="9"/>
      <c r="AB64" s="9"/>
      <c r="AC64" s="9"/>
    </row>
    <row r="65" spans="1:29" s="30" customFormat="1" ht="15.75">
      <c r="A65" s="435"/>
      <c r="B65" s="418" t="str">
        <f>B52</f>
        <v>Package Size 2</v>
      </c>
      <c r="C65" s="418" t="s">
        <v>1</v>
      </c>
      <c r="D65" s="439">
        <f>SUM(D53:D64)</f>
        <v>0</v>
      </c>
      <c r="E65" s="440">
        <f>SUM(E53:E64)</f>
        <v>0</v>
      </c>
      <c r="F65" s="441"/>
      <c r="G65" s="441">
        <f>SUM(G53:G64)</f>
        <v>0</v>
      </c>
      <c r="H65" s="437"/>
      <c r="I65" s="24"/>
      <c r="J65" s="24"/>
      <c r="K65" s="24"/>
      <c r="L65" s="29"/>
      <c r="M65" s="29"/>
      <c r="N65" s="29"/>
      <c r="O65" s="29"/>
      <c r="P65" s="29"/>
      <c r="Q65" s="29"/>
      <c r="R65" s="29"/>
      <c r="S65" s="29"/>
      <c r="T65" s="29"/>
      <c r="U65" s="29"/>
      <c r="V65" s="29"/>
      <c r="W65" s="29"/>
      <c r="X65" s="29"/>
      <c r="Y65" s="29"/>
      <c r="Z65" s="29"/>
      <c r="AA65" s="29"/>
      <c r="AB65" s="29"/>
      <c r="AC65" s="29"/>
    </row>
    <row r="66" spans="1:29" s="30" customFormat="1" ht="18">
      <c r="A66" s="435"/>
      <c r="B66" s="454" t="str">
        <f>'Costs Input'!A8</f>
        <v>Recipe 3</v>
      </c>
      <c r="C66" s="423"/>
      <c r="D66" s="442"/>
      <c r="E66" s="443"/>
      <c r="F66" s="444"/>
      <c r="G66" s="444"/>
      <c r="H66" s="437"/>
      <c r="I66" s="24"/>
      <c r="J66" s="24"/>
      <c r="K66" s="24"/>
      <c r="L66" s="29"/>
      <c r="M66" s="29"/>
      <c r="N66" s="29"/>
      <c r="O66" s="29"/>
      <c r="P66" s="29"/>
      <c r="Q66" s="29"/>
      <c r="R66" s="29"/>
      <c r="S66" s="29"/>
      <c r="T66" s="29"/>
      <c r="U66" s="29"/>
      <c r="V66" s="29"/>
      <c r="W66" s="29"/>
      <c r="X66" s="29"/>
      <c r="Y66" s="29"/>
      <c r="Z66" s="29"/>
      <c r="AA66" s="29"/>
      <c r="AB66" s="29"/>
      <c r="AC66" s="29"/>
    </row>
    <row r="67" spans="1:30" ht="15.75" outlineLevel="1">
      <c r="A67" s="435"/>
      <c r="B67" s="408" t="str">
        <f>'Costs Input'!A18</f>
        <v>Package Size 1</v>
      </c>
      <c r="C67" s="409"/>
      <c r="D67" s="409"/>
      <c r="E67" s="445"/>
      <c r="F67" s="446"/>
      <c r="G67" s="446"/>
      <c r="H67" s="447"/>
      <c r="I67" s="24"/>
      <c r="J67" s="12"/>
      <c r="K67" s="12"/>
      <c r="L67" s="12"/>
      <c r="M67" s="9"/>
      <c r="N67" s="9"/>
      <c r="O67" s="9"/>
      <c r="P67" s="9"/>
      <c r="Q67" s="9"/>
      <c r="R67" s="9"/>
      <c r="S67" s="9"/>
      <c r="T67" s="9"/>
      <c r="U67" s="9"/>
      <c r="V67" s="9"/>
      <c r="W67" s="9"/>
      <c r="X67" s="9"/>
      <c r="Y67" s="9"/>
      <c r="Z67" s="9"/>
      <c r="AA67" s="9"/>
      <c r="AB67" s="9"/>
      <c r="AC67" s="9"/>
      <c r="AD67" s="9"/>
    </row>
    <row r="68" spans="1:30" ht="15" outlineLevel="1">
      <c r="A68" s="438"/>
      <c r="B68" s="412" t="s">
        <v>65</v>
      </c>
      <c r="C68" s="412"/>
      <c r="D68" s="226">
        <v>0</v>
      </c>
      <c r="E68" s="431">
        <f>_xlfn.IFERROR(D68/D$80,0)</f>
        <v>0</v>
      </c>
      <c r="F68" s="194">
        <v>0</v>
      </c>
      <c r="G68" s="341">
        <f>D68*F68</f>
        <v>0</v>
      </c>
      <c r="H68" s="447"/>
      <c r="I68" s="24"/>
      <c r="J68" s="12"/>
      <c r="K68" s="12"/>
      <c r="L68" s="12"/>
      <c r="M68" s="9"/>
      <c r="N68" s="9"/>
      <c r="O68" s="9"/>
      <c r="P68" s="9"/>
      <c r="Q68" s="9"/>
      <c r="R68" s="9"/>
      <c r="S68" s="9"/>
      <c r="T68" s="9"/>
      <c r="U68" s="9"/>
      <c r="V68" s="9"/>
      <c r="W68" s="9"/>
      <c r="X68" s="9"/>
      <c r="Y68" s="9"/>
      <c r="Z68" s="9"/>
      <c r="AA68" s="9"/>
      <c r="AB68" s="9"/>
      <c r="AC68" s="9"/>
      <c r="AD68" s="9"/>
    </row>
    <row r="69" spans="1:27" ht="15" outlineLevel="1">
      <c r="A69" s="438"/>
      <c r="B69" s="412" t="s">
        <v>66</v>
      </c>
      <c r="C69" s="412"/>
      <c r="D69" s="226">
        <v>0</v>
      </c>
      <c r="E69" s="431">
        <f aca="true" t="shared" si="10" ref="E69:E79">_xlfn.IFERROR(D69/D$80,0)</f>
        <v>0</v>
      </c>
      <c r="F69" s="194">
        <v>0</v>
      </c>
      <c r="G69" s="341">
        <f aca="true" t="shared" si="11" ref="G69:G79">D69*F69</f>
        <v>0</v>
      </c>
      <c r="H69" s="447"/>
      <c r="I69" s="24"/>
      <c r="J69" s="12"/>
      <c r="K69" s="12"/>
      <c r="L69" s="12"/>
      <c r="M69" s="9"/>
      <c r="N69" s="9"/>
      <c r="O69" s="9"/>
      <c r="P69" s="9"/>
      <c r="Q69" s="9"/>
      <c r="R69" s="9"/>
      <c r="S69" s="9"/>
      <c r="T69" s="9"/>
      <c r="U69" s="9"/>
      <c r="V69" s="9"/>
      <c r="W69" s="9"/>
      <c r="X69" s="9"/>
      <c r="Y69" s="9"/>
      <c r="Z69" s="9"/>
      <c r="AA69" s="9"/>
    </row>
    <row r="70" spans="1:27" ht="15" outlineLevel="1">
      <c r="A70" s="438"/>
      <c r="B70" s="412" t="s">
        <v>67</v>
      </c>
      <c r="C70" s="412"/>
      <c r="D70" s="226">
        <v>0</v>
      </c>
      <c r="E70" s="431">
        <f t="shared" si="10"/>
        <v>0</v>
      </c>
      <c r="F70" s="194">
        <v>0</v>
      </c>
      <c r="G70" s="341">
        <f t="shared" si="11"/>
        <v>0</v>
      </c>
      <c r="H70" s="447"/>
      <c r="I70" s="24"/>
      <c r="J70" s="12"/>
      <c r="K70" s="12"/>
      <c r="L70" s="12"/>
      <c r="M70" s="9"/>
      <c r="N70" s="9"/>
      <c r="O70" s="9"/>
      <c r="P70" s="9"/>
      <c r="Q70" s="9"/>
      <c r="R70" s="9"/>
      <c r="S70" s="9"/>
      <c r="T70" s="9"/>
      <c r="U70" s="9"/>
      <c r="V70" s="9"/>
      <c r="W70" s="9"/>
      <c r="X70" s="9"/>
      <c r="Y70" s="9"/>
      <c r="Z70" s="9"/>
      <c r="AA70" s="9"/>
    </row>
    <row r="71" spans="1:27" ht="15" outlineLevel="1">
      <c r="A71" s="438"/>
      <c r="B71" s="412" t="s">
        <v>68</v>
      </c>
      <c r="C71" s="412"/>
      <c r="D71" s="226">
        <v>0</v>
      </c>
      <c r="E71" s="431">
        <f t="shared" si="10"/>
        <v>0</v>
      </c>
      <c r="F71" s="194">
        <v>0</v>
      </c>
      <c r="G71" s="341">
        <f t="shared" si="11"/>
        <v>0</v>
      </c>
      <c r="H71" s="447"/>
      <c r="I71" s="24"/>
      <c r="J71" s="12"/>
      <c r="K71" s="12"/>
      <c r="L71" s="12"/>
      <c r="M71" s="9"/>
      <c r="N71" s="9"/>
      <c r="O71" s="9"/>
      <c r="P71" s="9"/>
      <c r="Q71" s="9"/>
      <c r="R71" s="9"/>
      <c r="S71" s="9"/>
      <c r="T71" s="9"/>
      <c r="U71" s="9"/>
      <c r="V71" s="9"/>
      <c r="W71" s="9"/>
      <c r="X71" s="9"/>
      <c r="Y71" s="9"/>
      <c r="Z71" s="9"/>
      <c r="AA71" s="9"/>
    </row>
    <row r="72" spans="1:27" ht="15" outlineLevel="1">
      <c r="A72" s="438"/>
      <c r="B72" s="412" t="s">
        <v>69</v>
      </c>
      <c r="C72" s="412"/>
      <c r="D72" s="226">
        <v>0</v>
      </c>
      <c r="E72" s="431">
        <f t="shared" si="10"/>
        <v>0</v>
      </c>
      <c r="F72" s="194">
        <v>0</v>
      </c>
      <c r="G72" s="341">
        <f t="shared" si="11"/>
        <v>0</v>
      </c>
      <c r="H72" s="447"/>
      <c r="I72" s="24"/>
      <c r="J72" s="12"/>
      <c r="K72" s="12"/>
      <c r="L72" s="12"/>
      <c r="M72" s="9"/>
      <c r="N72" s="9"/>
      <c r="O72" s="9"/>
      <c r="P72" s="9"/>
      <c r="Q72" s="9"/>
      <c r="R72" s="9"/>
      <c r="S72" s="9"/>
      <c r="T72" s="9"/>
      <c r="U72" s="9"/>
      <c r="V72" s="9"/>
      <c r="W72" s="9"/>
      <c r="X72" s="9"/>
      <c r="Y72" s="9"/>
      <c r="Z72" s="9"/>
      <c r="AA72" s="9"/>
    </row>
    <row r="73" spans="1:27" ht="15" outlineLevel="1">
      <c r="A73" s="438"/>
      <c r="B73" s="412" t="s">
        <v>70</v>
      </c>
      <c r="C73" s="412"/>
      <c r="D73" s="226">
        <v>0</v>
      </c>
      <c r="E73" s="431">
        <f t="shared" si="10"/>
        <v>0</v>
      </c>
      <c r="F73" s="194">
        <v>0</v>
      </c>
      <c r="G73" s="341">
        <f t="shared" si="11"/>
        <v>0</v>
      </c>
      <c r="H73" s="448"/>
      <c r="I73" s="29"/>
      <c r="J73" s="9"/>
      <c r="K73" s="9"/>
      <c r="L73" s="9"/>
      <c r="M73" s="9"/>
      <c r="N73" s="9"/>
      <c r="O73" s="9"/>
      <c r="P73" s="9"/>
      <c r="Q73" s="9"/>
      <c r="R73" s="9"/>
      <c r="S73" s="9"/>
      <c r="T73" s="9"/>
      <c r="U73" s="9"/>
      <c r="V73" s="9"/>
      <c r="W73" s="9"/>
      <c r="X73" s="9"/>
      <c r="Y73" s="9"/>
      <c r="Z73" s="9"/>
      <c r="AA73" s="9"/>
    </row>
    <row r="74" spans="1:27" ht="15" outlineLevel="1">
      <c r="A74" s="438"/>
      <c r="B74" s="412" t="s">
        <v>71</v>
      </c>
      <c r="C74" s="412"/>
      <c r="D74" s="226">
        <v>0</v>
      </c>
      <c r="E74" s="431">
        <f t="shared" si="10"/>
        <v>0</v>
      </c>
      <c r="F74" s="194">
        <v>0</v>
      </c>
      <c r="G74" s="341">
        <f t="shared" si="11"/>
        <v>0</v>
      </c>
      <c r="H74" s="448"/>
      <c r="I74" s="29"/>
      <c r="J74" s="9"/>
      <c r="K74" s="9"/>
      <c r="L74" s="9"/>
      <c r="M74" s="9"/>
      <c r="N74" s="9"/>
      <c r="O74" s="9"/>
      <c r="P74" s="9"/>
      <c r="Q74" s="9"/>
      <c r="R74" s="9"/>
      <c r="S74" s="9"/>
      <c r="T74" s="9"/>
      <c r="U74" s="9"/>
      <c r="V74" s="9"/>
      <c r="W74" s="9"/>
      <c r="X74" s="9"/>
      <c r="Y74" s="9"/>
      <c r="Z74" s="9"/>
      <c r="AA74" s="9"/>
    </row>
    <row r="75" spans="1:27" ht="15" outlineLevel="1">
      <c r="A75" s="438"/>
      <c r="B75" s="412" t="s">
        <v>72</v>
      </c>
      <c r="C75" s="412"/>
      <c r="D75" s="226">
        <v>0</v>
      </c>
      <c r="E75" s="431">
        <f t="shared" si="10"/>
        <v>0</v>
      </c>
      <c r="F75" s="194">
        <v>0</v>
      </c>
      <c r="G75" s="341">
        <f t="shared" si="11"/>
        <v>0</v>
      </c>
      <c r="H75" s="448"/>
      <c r="I75" s="29"/>
      <c r="J75" s="9"/>
      <c r="K75" s="9"/>
      <c r="L75" s="9"/>
      <c r="M75" s="9"/>
      <c r="N75" s="9"/>
      <c r="O75" s="9"/>
      <c r="P75" s="9"/>
      <c r="Q75" s="9"/>
      <c r="R75" s="9"/>
      <c r="S75" s="9"/>
      <c r="T75" s="9"/>
      <c r="U75" s="9"/>
      <c r="V75" s="9"/>
      <c r="W75" s="9"/>
      <c r="X75" s="9"/>
      <c r="Y75" s="9"/>
      <c r="Z75" s="9"/>
      <c r="AA75" s="9"/>
    </row>
    <row r="76" spans="1:27" ht="15" outlineLevel="1">
      <c r="A76" s="438"/>
      <c r="B76" s="412" t="s">
        <v>73</v>
      </c>
      <c r="C76" s="412"/>
      <c r="D76" s="226">
        <v>0</v>
      </c>
      <c r="E76" s="431">
        <f t="shared" si="10"/>
        <v>0</v>
      </c>
      <c r="F76" s="194">
        <v>0</v>
      </c>
      <c r="G76" s="341">
        <f t="shared" si="11"/>
        <v>0</v>
      </c>
      <c r="H76" s="448"/>
      <c r="I76" s="29"/>
      <c r="J76" s="9"/>
      <c r="K76" s="9"/>
      <c r="L76" s="9"/>
      <c r="M76" s="9"/>
      <c r="N76" s="9"/>
      <c r="O76" s="9"/>
      <c r="P76" s="9"/>
      <c r="Q76" s="9"/>
      <c r="R76" s="9"/>
      <c r="S76" s="9"/>
      <c r="T76" s="9"/>
      <c r="U76" s="9"/>
      <c r="V76" s="9"/>
      <c r="W76" s="9"/>
      <c r="X76" s="9"/>
      <c r="Y76" s="9"/>
      <c r="Z76" s="9"/>
      <c r="AA76" s="9"/>
    </row>
    <row r="77" spans="1:27" ht="15" outlineLevel="1">
      <c r="A77" s="438"/>
      <c r="B77" s="412" t="s">
        <v>74</v>
      </c>
      <c r="C77" s="412"/>
      <c r="D77" s="226">
        <v>0</v>
      </c>
      <c r="E77" s="431">
        <f t="shared" si="10"/>
        <v>0</v>
      </c>
      <c r="F77" s="194">
        <v>0</v>
      </c>
      <c r="G77" s="341">
        <f t="shared" si="11"/>
        <v>0</v>
      </c>
      <c r="H77" s="448"/>
      <c r="I77" s="29"/>
      <c r="J77" s="9"/>
      <c r="K77" s="9"/>
      <c r="L77" s="9"/>
      <c r="M77" s="9"/>
      <c r="N77" s="9"/>
      <c r="O77" s="9"/>
      <c r="P77" s="9"/>
      <c r="Q77" s="9"/>
      <c r="R77" s="9"/>
      <c r="S77" s="9"/>
      <c r="T77" s="9"/>
      <c r="U77" s="9"/>
      <c r="V77" s="9"/>
      <c r="W77" s="9"/>
      <c r="X77" s="9"/>
      <c r="Y77" s="9"/>
      <c r="Z77" s="9"/>
      <c r="AA77" s="9"/>
    </row>
    <row r="78" spans="1:27" ht="15" outlineLevel="1">
      <c r="A78" s="438"/>
      <c r="B78" s="412" t="s">
        <v>75</v>
      </c>
      <c r="C78" s="412"/>
      <c r="D78" s="226">
        <v>0</v>
      </c>
      <c r="E78" s="431">
        <f t="shared" si="10"/>
        <v>0</v>
      </c>
      <c r="F78" s="194">
        <v>0</v>
      </c>
      <c r="G78" s="341">
        <f t="shared" si="11"/>
        <v>0</v>
      </c>
      <c r="H78" s="448"/>
      <c r="I78" s="29"/>
      <c r="J78" s="9"/>
      <c r="K78" s="9"/>
      <c r="L78" s="9"/>
      <c r="M78" s="9"/>
      <c r="N78" s="9"/>
      <c r="O78" s="9"/>
      <c r="P78" s="9"/>
      <c r="Q78" s="9"/>
      <c r="R78" s="9"/>
      <c r="S78" s="9"/>
      <c r="T78" s="9"/>
      <c r="U78" s="9"/>
      <c r="V78" s="9"/>
      <c r="W78" s="9"/>
      <c r="X78" s="9"/>
      <c r="Y78" s="9"/>
      <c r="Z78" s="9"/>
      <c r="AA78" s="9"/>
    </row>
    <row r="79" spans="1:27" ht="15" outlineLevel="1">
      <c r="A79" s="438"/>
      <c r="B79" s="417" t="s">
        <v>76</v>
      </c>
      <c r="C79" s="417"/>
      <c r="D79" s="226">
        <v>0</v>
      </c>
      <c r="E79" s="431">
        <f t="shared" si="10"/>
        <v>0</v>
      </c>
      <c r="F79" s="194">
        <v>0</v>
      </c>
      <c r="G79" s="341">
        <f t="shared" si="11"/>
        <v>0</v>
      </c>
      <c r="H79" s="448"/>
      <c r="I79" s="29"/>
      <c r="J79" s="9"/>
      <c r="K79" s="9"/>
      <c r="L79" s="9"/>
      <c r="M79" s="9"/>
      <c r="N79" s="9"/>
      <c r="O79" s="9"/>
      <c r="P79" s="9"/>
      <c r="Q79" s="9"/>
      <c r="R79" s="9"/>
      <c r="S79" s="9"/>
      <c r="T79" s="9"/>
      <c r="U79" s="9"/>
      <c r="V79" s="9"/>
      <c r="W79" s="9"/>
      <c r="X79" s="9"/>
      <c r="Y79" s="9"/>
      <c r="Z79" s="9"/>
      <c r="AA79" s="9"/>
    </row>
    <row r="80" spans="1:27" ht="15.75">
      <c r="A80" s="435"/>
      <c r="B80" s="418" t="str">
        <f>B67</f>
        <v>Package Size 1</v>
      </c>
      <c r="C80" s="418" t="s">
        <v>1</v>
      </c>
      <c r="D80" s="439">
        <f>SUM(D68:D79)</f>
        <v>0</v>
      </c>
      <c r="E80" s="440">
        <f>SUM(E68:E79)</f>
        <v>0</v>
      </c>
      <c r="F80" s="441"/>
      <c r="G80" s="441">
        <f>SUM(G68:G79)</f>
        <v>0</v>
      </c>
      <c r="H80" s="448"/>
      <c r="I80" s="29"/>
      <c r="J80" s="9"/>
      <c r="K80" s="9"/>
      <c r="L80" s="9"/>
      <c r="M80" s="9"/>
      <c r="N80" s="9"/>
      <c r="O80" s="9"/>
      <c r="P80" s="9"/>
      <c r="Q80" s="9"/>
      <c r="R80" s="9"/>
      <c r="S80" s="9"/>
      <c r="T80" s="9"/>
      <c r="U80" s="9"/>
      <c r="V80" s="9"/>
      <c r="W80" s="9"/>
      <c r="X80" s="9"/>
      <c r="Y80" s="9"/>
      <c r="Z80" s="9"/>
      <c r="AA80" s="9"/>
    </row>
    <row r="81" spans="1:27" ht="18">
      <c r="A81" s="435"/>
      <c r="B81" s="454" t="str">
        <f>'Costs Input'!A8</f>
        <v>Recipe 3</v>
      </c>
      <c r="C81" s="423"/>
      <c r="D81" s="442"/>
      <c r="E81" s="443"/>
      <c r="F81" s="444"/>
      <c r="G81" s="444"/>
      <c r="H81" s="448"/>
      <c r="I81" s="29"/>
      <c r="J81" s="9"/>
      <c r="K81" s="9"/>
      <c r="L81" s="9"/>
      <c r="M81" s="9"/>
      <c r="N81" s="9"/>
      <c r="O81" s="9"/>
      <c r="P81" s="9"/>
      <c r="Q81" s="9"/>
      <c r="R81" s="9"/>
      <c r="S81" s="9"/>
      <c r="T81" s="9"/>
      <c r="U81" s="9"/>
      <c r="V81" s="9"/>
      <c r="W81" s="9"/>
      <c r="X81" s="9"/>
      <c r="Y81" s="9"/>
      <c r="Z81" s="9"/>
      <c r="AA81" s="9"/>
    </row>
    <row r="82" spans="1:27" ht="15.75" outlineLevel="1">
      <c r="A82" s="449"/>
      <c r="B82" s="408" t="str">
        <f>'Costs Input'!A19</f>
        <v>Package Size 2</v>
      </c>
      <c r="C82" s="409"/>
      <c r="D82" s="409"/>
      <c r="E82" s="445"/>
      <c r="F82" s="446"/>
      <c r="G82" s="446"/>
      <c r="H82" s="448"/>
      <c r="I82" s="29"/>
      <c r="J82" s="9"/>
      <c r="K82" s="9"/>
      <c r="L82" s="9"/>
      <c r="M82" s="9"/>
      <c r="N82" s="9"/>
      <c r="O82" s="9"/>
      <c r="P82" s="9"/>
      <c r="Q82" s="9"/>
      <c r="R82" s="9"/>
      <c r="S82" s="9"/>
      <c r="T82" s="9"/>
      <c r="U82" s="9"/>
      <c r="V82" s="9"/>
      <c r="W82" s="9"/>
      <c r="X82" s="9"/>
      <c r="Y82" s="9"/>
      <c r="Z82" s="9"/>
      <c r="AA82" s="9"/>
    </row>
    <row r="83" spans="1:27" ht="15" outlineLevel="1">
      <c r="A83" s="449"/>
      <c r="B83" s="430" t="str">
        <f aca="true" t="shared" si="12" ref="B83:B94">B68</f>
        <v>a</v>
      </c>
      <c r="C83" s="412"/>
      <c r="D83" s="226">
        <v>0</v>
      </c>
      <c r="E83" s="431">
        <f>_xlfn.IFERROR(D83/D$95,0)</f>
        <v>0</v>
      </c>
      <c r="F83" s="194">
        <v>0</v>
      </c>
      <c r="G83" s="341">
        <f>D83*F83</f>
        <v>0</v>
      </c>
      <c r="H83" s="448"/>
      <c r="I83" s="29"/>
      <c r="J83" s="9"/>
      <c r="K83" s="9"/>
      <c r="L83" s="9"/>
      <c r="M83" s="9"/>
      <c r="N83" s="9"/>
      <c r="O83" s="9"/>
      <c r="P83" s="9"/>
      <c r="Q83" s="9"/>
      <c r="R83" s="9"/>
      <c r="S83" s="9"/>
      <c r="T83" s="9"/>
      <c r="U83" s="9"/>
      <c r="V83" s="9"/>
      <c r="W83" s="9"/>
      <c r="X83" s="9"/>
      <c r="Y83" s="9"/>
      <c r="Z83" s="9"/>
      <c r="AA83" s="9"/>
    </row>
    <row r="84" spans="1:27" ht="15" outlineLevel="1">
      <c r="A84" s="449"/>
      <c r="B84" s="430" t="str">
        <f t="shared" si="12"/>
        <v>b</v>
      </c>
      <c r="C84" s="412"/>
      <c r="D84" s="226">
        <v>0</v>
      </c>
      <c r="E84" s="431">
        <f aca="true" t="shared" si="13" ref="E84:E94">_xlfn.IFERROR(D84/D$95,0)</f>
        <v>0</v>
      </c>
      <c r="F84" s="194">
        <v>0</v>
      </c>
      <c r="G84" s="341">
        <f aca="true" t="shared" si="14" ref="G84:G94">D84*F84</f>
        <v>0</v>
      </c>
      <c r="H84" s="448"/>
      <c r="I84" s="29"/>
      <c r="J84" s="9"/>
      <c r="K84" s="9"/>
      <c r="L84" s="9"/>
      <c r="M84" s="9"/>
      <c r="N84" s="9"/>
      <c r="O84" s="9"/>
      <c r="P84" s="9"/>
      <c r="Q84" s="9"/>
      <c r="R84" s="9"/>
      <c r="S84" s="9"/>
      <c r="T84" s="9"/>
      <c r="U84" s="9"/>
      <c r="V84" s="9"/>
      <c r="W84" s="9"/>
      <c r="X84" s="9"/>
      <c r="Y84" s="9"/>
      <c r="Z84" s="9"/>
      <c r="AA84" s="9"/>
    </row>
    <row r="85" spans="1:27" ht="15" outlineLevel="1">
      <c r="A85" s="449"/>
      <c r="B85" s="430" t="str">
        <f t="shared" si="12"/>
        <v>c</v>
      </c>
      <c r="C85" s="412"/>
      <c r="D85" s="226">
        <v>0</v>
      </c>
      <c r="E85" s="431">
        <f t="shared" si="13"/>
        <v>0</v>
      </c>
      <c r="F85" s="194">
        <v>0</v>
      </c>
      <c r="G85" s="341">
        <f t="shared" si="14"/>
        <v>0</v>
      </c>
      <c r="H85" s="448"/>
      <c r="I85" s="29"/>
      <c r="J85" s="9"/>
      <c r="K85" s="9"/>
      <c r="L85" s="9"/>
      <c r="M85" s="9"/>
      <c r="N85" s="9"/>
      <c r="O85" s="9"/>
      <c r="P85" s="9"/>
      <c r="Q85" s="9"/>
      <c r="R85" s="9"/>
      <c r="S85" s="9"/>
      <c r="T85" s="9"/>
      <c r="U85" s="9"/>
      <c r="V85" s="9"/>
      <c r="W85" s="9"/>
      <c r="X85" s="9"/>
      <c r="Y85" s="9"/>
      <c r="Z85" s="9"/>
      <c r="AA85" s="9"/>
    </row>
    <row r="86" spans="1:27" ht="15" outlineLevel="1">
      <c r="A86" s="449"/>
      <c r="B86" s="430" t="str">
        <f t="shared" si="12"/>
        <v>d</v>
      </c>
      <c r="C86" s="412"/>
      <c r="D86" s="226">
        <v>0</v>
      </c>
      <c r="E86" s="431">
        <f t="shared" si="13"/>
        <v>0</v>
      </c>
      <c r="F86" s="194">
        <v>0</v>
      </c>
      <c r="G86" s="341">
        <f t="shared" si="14"/>
        <v>0</v>
      </c>
      <c r="H86" s="448"/>
      <c r="I86" s="29"/>
      <c r="J86" s="9"/>
      <c r="K86" s="9"/>
      <c r="L86" s="9"/>
      <c r="M86" s="9"/>
      <c r="N86" s="9"/>
      <c r="O86" s="9"/>
      <c r="P86" s="9"/>
      <c r="Q86" s="9"/>
      <c r="R86" s="9"/>
      <c r="S86" s="9"/>
      <c r="T86" s="9"/>
      <c r="U86" s="9"/>
      <c r="V86" s="9"/>
      <c r="W86" s="9"/>
      <c r="X86" s="9"/>
      <c r="Y86" s="9"/>
      <c r="Z86" s="9"/>
      <c r="AA86" s="9"/>
    </row>
    <row r="87" spans="1:27" ht="15" outlineLevel="1">
      <c r="A87" s="449"/>
      <c r="B87" s="430" t="str">
        <f t="shared" si="12"/>
        <v>e</v>
      </c>
      <c r="C87" s="412"/>
      <c r="D87" s="226">
        <v>0</v>
      </c>
      <c r="E87" s="431">
        <f t="shared" si="13"/>
        <v>0</v>
      </c>
      <c r="F87" s="194">
        <v>0</v>
      </c>
      <c r="G87" s="341">
        <f t="shared" si="14"/>
        <v>0</v>
      </c>
      <c r="H87" s="448"/>
      <c r="I87" s="29"/>
      <c r="J87" s="9"/>
      <c r="K87" s="9"/>
      <c r="L87" s="9"/>
      <c r="M87" s="9"/>
      <c r="N87" s="9"/>
      <c r="O87" s="9"/>
      <c r="P87" s="9"/>
      <c r="Q87" s="9"/>
      <c r="R87" s="9"/>
      <c r="S87" s="9"/>
      <c r="T87" s="9"/>
      <c r="U87" s="9"/>
      <c r="V87" s="9"/>
      <c r="W87" s="9"/>
      <c r="X87" s="9"/>
      <c r="Y87" s="9"/>
      <c r="Z87" s="9"/>
      <c r="AA87" s="9"/>
    </row>
    <row r="88" spans="1:27" ht="15" outlineLevel="1">
      <c r="A88" s="449"/>
      <c r="B88" s="430" t="str">
        <f t="shared" si="12"/>
        <v>f</v>
      </c>
      <c r="C88" s="412"/>
      <c r="D88" s="226">
        <v>0</v>
      </c>
      <c r="E88" s="431">
        <f t="shared" si="13"/>
        <v>0</v>
      </c>
      <c r="F88" s="194">
        <v>0</v>
      </c>
      <c r="G88" s="341">
        <f t="shared" si="14"/>
        <v>0</v>
      </c>
      <c r="H88" s="448"/>
      <c r="I88" s="29"/>
      <c r="J88" s="9"/>
      <c r="K88" s="9"/>
      <c r="L88" s="9"/>
      <c r="M88" s="9"/>
      <c r="N88" s="9"/>
      <c r="O88" s="9"/>
      <c r="P88" s="9"/>
      <c r="Q88" s="9"/>
      <c r="R88" s="9"/>
      <c r="S88" s="9"/>
      <c r="T88" s="9"/>
      <c r="U88" s="9"/>
      <c r="V88" s="9"/>
      <c r="W88" s="9"/>
      <c r="X88" s="9"/>
      <c r="Y88" s="9"/>
      <c r="Z88" s="9"/>
      <c r="AA88" s="9"/>
    </row>
    <row r="89" spans="1:27" ht="15" outlineLevel="1">
      <c r="A89" s="449"/>
      <c r="B89" s="430" t="str">
        <f t="shared" si="12"/>
        <v>g</v>
      </c>
      <c r="C89" s="412"/>
      <c r="D89" s="226">
        <v>0</v>
      </c>
      <c r="E89" s="431">
        <f t="shared" si="13"/>
        <v>0</v>
      </c>
      <c r="F89" s="194">
        <v>0</v>
      </c>
      <c r="G89" s="341">
        <f t="shared" si="14"/>
        <v>0</v>
      </c>
      <c r="H89" s="448"/>
      <c r="I89" s="29"/>
      <c r="J89" s="9"/>
      <c r="K89" s="9"/>
      <c r="L89" s="9"/>
      <c r="M89" s="9"/>
      <c r="N89" s="9"/>
      <c r="O89" s="9"/>
      <c r="P89" s="9"/>
      <c r="Q89" s="9"/>
      <c r="R89" s="9"/>
      <c r="S89" s="9"/>
      <c r="T89" s="9"/>
      <c r="U89" s="9"/>
      <c r="V89" s="9"/>
      <c r="W89" s="9"/>
      <c r="X89" s="9"/>
      <c r="Y89" s="9"/>
      <c r="Z89" s="9"/>
      <c r="AA89" s="9"/>
    </row>
    <row r="90" spans="1:27" ht="15" outlineLevel="1">
      <c r="A90" s="449"/>
      <c r="B90" s="430" t="str">
        <f t="shared" si="12"/>
        <v>h</v>
      </c>
      <c r="C90" s="412"/>
      <c r="D90" s="226">
        <v>0</v>
      </c>
      <c r="E90" s="431">
        <f t="shared" si="13"/>
        <v>0</v>
      </c>
      <c r="F90" s="194">
        <v>0</v>
      </c>
      <c r="G90" s="341">
        <f t="shared" si="14"/>
        <v>0</v>
      </c>
      <c r="H90" s="448"/>
      <c r="I90" s="29"/>
      <c r="J90" s="9"/>
      <c r="K90" s="9"/>
      <c r="L90" s="9"/>
      <c r="M90" s="9"/>
      <c r="N90" s="9"/>
      <c r="O90" s="9"/>
      <c r="P90" s="9"/>
      <c r="Q90" s="9"/>
      <c r="R90" s="9"/>
      <c r="S90" s="9"/>
      <c r="T90" s="9"/>
      <c r="U90" s="9"/>
      <c r="V90" s="9"/>
      <c r="W90" s="9"/>
      <c r="X90" s="9"/>
      <c r="Y90" s="9"/>
      <c r="Z90" s="9"/>
      <c r="AA90" s="9"/>
    </row>
    <row r="91" spans="1:27" ht="15" outlineLevel="1">
      <c r="A91" s="449"/>
      <c r="B91" s="430" t="str">
        <f t="shared" si="12"/>
        <v>i</v>
      </c>
      <c r="C91" s="412"/>
      <c r="D91" s="226">
        <v>0</v>
      </c>
      <c r="E91" s="431">
        <f t="shared" si="13"/>
        <v>0</v>
      </c>
      <c r="F91" s="194">
        <v>0</v>
      </c>
      <c r="G91" s="341">
        <f t="shared" si="14"/>
        <v>0</v>
      </c>
      <c r="H91" s="448"/>
      <c r="I91" s="29"/>
      <c r="J91" s="9"/>
      <c r="K91" s="9"/>
      <c r="L91" s="9"/>
      <c r="M91" s="9"/>
      <c r="N91" s="9"/>
      <c r="O91" s="9"/>
      <c r="P91" s="9"/>
      <c r="Q91" s="9"/>
      <c r="R91" s="9"/>
      <c r="S91" s="9"/>
      <c r="T91" s="9"/>
      <c r="U91" s="9"/>
      <c r="V91" s="9"/>
      <c r="W91" s="9"/>
      <c r="X91" s="9"/>
      <c r="Y91" s="9"/>
      <c r="Z91" s="9"/>
      <c r="AA91" s="9"/>
    </row>
    <row r="92" spans="1:27" ht="15" outlineLevel="1">
      <c r="A92" s="449"/>
      <c r="B92" s="430" t="str">
        <f t="shared" si="12"/>
        <v>j</v>
      </c>
      <c r="C92" s="412"/>
      <c r="D92" s="226">
        <v>0</v>
      </c>
      <c r="E92" s="431">
        <f t="shared" si="13"/>
        <v>0</v>
      </c>
      <c r="F92" s="194">
        <v>0</v>
      </c>
      <c r="G92" s="341">
        <f t="shared" si="14"/>
        <v>0</v>
      </c>
      <c r="H92" s="448"/>
      <c r="I92" s="29"/>
      <c r="J92" s="9"/>
      <c r="K92" s="9"/>
      <c r="L92" s="9"/>
      <c r="M92" s="9"/>
      <c r="N92" s="9"/>
      <c r="O92" s="9"/>
      <c r="P92" s="9"/>
      <c r="Q92" s="9"/>
      <c r="R92" s="9"/>
      <c r="S92" s="9"/>
      <c r="T92" s="9"/>
      <c r="U92" s="9"/>
      <c r="V92" s="9"/>
      <c r="W92" s="9"/>
      <c r="X92" s="9"/>
      <c r="Y92" s="9"/>
      <c r="Z92" s="9"/>
      <c r="AA92" s="9"/>
    </row>
    <row r="93" spans="1:27" ht="15" outlineLevel="1">
      <c r="A93" s="449"/>
      <c r="B93" s="430" t="str">
        <f t="shared" si="12"/>
        <v>k</v>
      </c>
      <c r="C93" s="412"/>
      <c r="D93" s="226">
        <v>0</v>
      </c>
      <c r="E93" s="431">
        <f t="shared" si="13"/>
        <v>0</v>
      </c>
      <c r="F93" s="194">
        <v>0</v>
      </c>
      <c r="G93" s="341">
        <f t="shared" si="14"/>
        <v>0</v>
      </c>
      <c r="H93" s="448"/>
      <c r="I93" s="29"/>
      <c r="J93" s="9"/>
      <c r="K93" s="9"/>
      <c r="L93" s="9"/>
      <c r="M93" s="9"/>
      <c r="N93" s="9"/>
      <c r="O93" s="9"/>
      <c r="P93" s="9"/>
      <c r="Q93" s="9"/>
      <c r="R93" s="9"/>
      <c r="S93" s="9"/>
      <c r="T93" s="9"/>
      <c r="U93" s="9"/>
      <c r="V93" s="9"/>
      <c r="W93" s="9"/>
      <c r="X93" s="9"/>
      <c r="Y93" s="9"/>
      <c r="Z93" s="9"/>
      <c r="AA93" s="9"/>
    </row>
    <row r="94" spans="1:27" ht="15" outlineLevel="1">
      <c r="A94" s="449"/>
      <c r="B94" s="430" t="str">
        <f t="shared" si="12"/>
        <v>l</v>
      </c>
      <c r="C94" s="417"/>
      <c r="D94" s="226">
        <v>0</v>
      </c>
      <c r="E94" s="431">
        <f t="shared" si="13"/>
        <v>0</v>
      </c>
      <c r="F94" s="194">
        <v>0</v>
      </c>
      <c r="G94" s="341">
        <f t="shared" si="14"/>
        <v>0</v>
      </c>
      <c r="H94" s="448"/>
      <c r="I94" s="29"/>
      <c r="J94" s="9"/>
      <c r="K94" s="9"/>
      <c r="L94" s="9"/>
      <c r="M94" s="9"/>
      <c r="N94" s="9"/>
      <c r="O94" s="9"/>
      <c r="P94" s="9"/>
      <c r="Q94" s="9"/>
      <c r="R94" s="9"/>
      <c r="S94" s="9"/>
      <c r="T94" s="9"/>
      <c r="U94" s="9"/>
      <c r="V94" s="9"/>
      <c r="W94" s="9"/>
      <c r="X94" s="9"/>
      <c r="Y94" s="9"/>
      <c r="Z94" s="9"/>
      <c r="AA94" s="9"/>
    </row>
    <row r="95" spans="1:27" ht="15.75">
      <c r="A95" s="449"/>
      <c r="B95" s="418" t="str">
        <f>B82</f>
        <v>Package Size 2</v>
      </c>
      <c r="C95" s="418" t="s">
        <v>1</v>
      </c>
      <c r="D95" s="439">
        <f>SUM(D83:D94)</f>
        <v>0</v>
      </c>
      <c r="E95" s="440">
        <f>SUM(E83:E94)</f>
        <v>0</v>
      </c>
      <c r="F95" s="441"/>
      <c r="G95" s="441">
        <f>SUM(G83:G94)</f>
        <v>0</v>
      </c>
      <c r="H95" s="448"/>
      <c r="I95" s="29"/>
      <c r="J95" s="9"/>
      <c r="K95" s="9"/>
      <c r="L95" s="9"/>
      <c r="M95" s="9"/>
      <c r="N95" s="9"/>
      <c r="O95" s="9"/>
      <c r="P95" s="9"/>
      <c r="Q95" s="9"/>
      <c r="R95" s="9"/>
      <c r="S95" s="9"/>
      <c r="T95" s="9"/>
      <c r="U95" s="9"/>
      <c r="V95" s="9"/>
      <c r="W95" s="9"/>
      <c r="X95" s="9"/>
      <c r="Y95" s="9"/>
      <c r="Z95" s="9"/>
      <c r="AA95" s="9"/>
    </row>
    <row r="96" spans="1:27" ht="15.75" thickBot="1">
      <c r="A96" s="450"/>
      <c r="B96" s="451"/>
      <c r="C96" s="451"/>
      <c r="D96" s="451"/>
      <c r="E96" s="451"/>
      <c r="F96" s="451"/>
      <c r="G96" s="451"/>
      <c r="H96" s="452"/>
      <c r="I96" s="29"/>
      <c r="J96" s="9"/>
      <c r="K96" s="9"/>
      <c r="L96" s="9"/>
      <c r="M96" s="9"/>
      <c r="N96" s="9"/>
      <c r="O96" s="9"/>
      <c r="P96" s="9"/>
      <c r="Q96" s="9"/>
      <c r="R96" s="9"/>
      <c r="S96" s="9"/>
      <c r="T96" s="9"/>
      <c r="U96" s="9"/>
      <c r="V96" s="9"/>
      <c r="W96" s="9"/>
      <c r="X96" s="9"/>
      <c r="Y96" s="9"/>
      <c r="Z96" s="9"/>
      <c r="AA96" s="9"/>
    </row>
    <row r="97" spans="1:27" ht="12.75">
      <c r="A97" s="9"/>
      <c r="B97" s="9"/>
      <c r="C97" s="9"/>
      <c r="D97" s="9"/>
      <c r="E97" s="9"/>
      <c r="F97" s="9"/>
      <c r="G97" s="9"/>
      <c r="H97" s="9"/>
      <c r="I97" s="29"/>
      <c r="J97" s="9"/>
      <c r="K97" s="9"/>
      <c r="L97" s="9"/>
      <c r="M97" s="9"/>
      <c r="N97" s="9"/>
      <c r="O97" s="9"/>
      <c r="P97" s="9"/>
      <c r="Q97" s="9"/>
      <c r="R97" s="9"/>
      <c r="S97" s="9"/>
      <c r="T97" s="9"/>
      <c r="U97" s="9"/>
      <c r="V97" s="9"/>
      <c r="W97" s="9"/>
      <c r="X97" s="9"/>
      <c r="Y97" s="9"/>
      <c r="Z97" s="9"/>
      <c r="AA97" s="9"/>
    </row>
    <row r="98" spans="1:27" ht="12.75">
      <c r="A98" s="9"/>
      <c r="B98" s="9"/>
      <c r="C98" s="9"/>
      <c r="D98" s="9"/>
      <c r="E98" s="9"/>
      <c r="F98" s="9"/>
      <c r="G98" s="9"/>
      <c r="H98" s="9"/>
      <c r="I98" s="29"/>
      <c r="J98" s="9"/>
      <c r="K98" s="9"/>
      <c r="L98" s="9"/>
      <c r="M98" s="9"/>
      <c r="N98" s="9"/>
      <c r="O98" s="9"/>
      <c r="P98" s="9"/>
      <c r="Q98" s="9"/>
      <c r="R98" s="9"/>
      <c r="S98" s="9"/>
      <c r="T98" s="9"/>
      <c r="U98" s="9"/>
      <c r="V98" s="9"/>
      <c r="W98" s="9"/>
      <c r="X98" s="9"/>
      <c r="Y98" s="9"/>
      <c r="Z98" s="9"/>
      <c r="AA98" s="9"/>
    </row>
    <row r="99" spans="1:27" ht="12.75">
      <c r="A99" s="9"/>
      <c r="B99" s="9"/>
      <c r="C99" s="9"/>
      <c r="D99" s="9"/>
      <c r="E99" s="9"/>
      <c r="F99" s="9"/>
      <c r="G99" s="9"/>
      <c r="H99" s="9"/>
      <c r="I99" s="29"/>
      <c r="J99" s="9"/>
      <c r="K99" s="9"/>
      <c r="L99" s="9"/>
      <c r="M99" s="9"/>
      <c r="N99" s="9"/>
      <c r="O99" s="9"/>
      <c r="P99" s="9"/>
      <c r="Q99" s="9"/>
      <c r="R99" s="9"/>
      <c r="S99" s="9"/>
      <c r="T99" s="9"/>
      <c r="U99" s="9"/>
      <c r="V99" s="9"/>
      <c r="W99" s="9"/>
      <c r="X99" s="9"/>
      <c r="Y99" s="9"/>
      <c r="Z99" s="9"/>
      <c r="AA99" s="9"/>
    </row>
    <row r="100" spans="1:27" ht="12.75">
      <c r="A100" s="9"/>
      <c r="B100" s="9"/>
      <c r="C100" s="9"/>
      <c r="D100" s="9"/>
      <c r="E100" s="9"/>
      <c r="F100" s="9"/>
      <c r="G100" s="9"/>
      <c r="H100" s="9"/>
      <c r="I100" s="29"/>
      <c r="J100" s="9"/>
      <c r="K100" s="9"/>
      <c r="L100" s="9"/>
      <c r="M100" s="9"/>
      <c r="N100" s="9"/>
      <c r="O100" s="9"/>
      <c r="P100" s="9"/>
      <c r="Q100" s="9"/>
      <c r="R100" s="9"/>
      <c r="S100" s="9"/>
      <c r="T100" s="9"/>
      <c r="U100" s="9"/>
      <c r="V100" s="9"/>
      <c r="W100" s="9"/>
      <c r="X100" s="9"/>
      <c r="Y100" s="9"/>
      <c r="Z100" s="9"/>
      <c r="AA100" s="9"/>
    </row>
    <row r="101" spans="1:27" ht="12.75">
      <c r="A101" s="9"/>
      <c r="B101" s="9"/>
      <c r="C101" s="9"/>
      <c r="D101" s="9"/>
      <c r="E101" s="9"/>
      <c r="F101" s="9"/>
      <c r="G101" s="9"/>
      <c r="H101" s="9"/>
      <c r="I101" s="29"/>
      <c r="J101" s="9"/>
      <c r="K101" s="9"/>
      <c r="L101" s="9"/>
      <c r="M101" s="9"/>
      <c r="N101" s="9"/>
      <c r="O101" s="9"/>
      <c r="P101" s="9"/>
      <c r="Q101" s="9"/>
      <c r="R101" s="9"/>
      <c r="S101" s="9"/>
      <c r="T101" s="9"/>
      <c r="U101" s="9"/>
      <c r="V101" s="9"/>
      <c r="W101" s="9"/>
      <c r="X101" s="9"/>
      <c r="Y101" s="9"/>
      <c r="Z101" s="9"/>
      <c r="AA101" s="9"/>
    </row>
    <row r="102" spans="1:27" ht="12.75">
      <c r="A102" s="9"/>
      <c r="B102" s="9"/>
      <c r="C102" s="9"/>
      <c r="D102" s="9"/>
      <c r="E102" s="9"/>
      <c r="F102" s="9"/>
      <c r="G102" s="9"/>
      <c r="H102" s="9"/>
      <c r="I102" s="29"/>
      <c r="J102" s="9"/>
      <c r="K102" s="9"/>
      <c r="L102" s="9"/>
      <c r="M102" s="9"/>
      <c r="N102" s="9"/>
      <c r="O102" s="9"/>
      <c r="P102" s="9"/>
      <c r="Q102" s="9"/>
      <c r="R102" s="9"/>
      <c r="S102" s="9"/>
      <c r="T102" s="9"/>
      <c r="U102" s="9"/>
      <c r="V102" s="9"/>
      <c r="W102" s="9"/>
      <c r="X102" s="9"/>
      <c r="Y102" s="9"/>
      <c r="Z102" s="9"/>
      <c r="AA102" s="9"/>
    </row>
    <row r="103" spans="1:27" ht="12.75">
      <c r="A103" s="9"/>
      <c r="B103" s="9"/>
      <c r="C103" s="9"/>
      <c r="D103" s="9"/>
      <c r="E103" s="9"/>
      <c r="F103" s="9"/>
      <c r="G103" s="9"/>
      <c r="H103" s="9"/>
      <c r="I103" s="29"/>
      <c r="J103" s="9"/>
      <c r="K103" s="9"/>
      <c r="L103" s="9"/>
      <c r="M103" s="9"/>
      <c r="N103" s="9"/>
      <c r="O103" s="9"/>
      <c r="P103" s="9"/>
      <c r="Q103" s="9"/>
      <c r="R103" s="9"/>
      <c r="S103" s="9"/>
      <c r="T103" s="9"/>
      <c r="U103" s="9"/>
      <c r="V103" s="9"/>
      <c r="W103" s="9"/>
      <c r="X103" s="9"/>
      <c r="Y103" s="9"/>
      <c r="Z103" s="9"/>
      <c r="AA103" s="9"/>
    </row>
    <row r="104" spans="1:27" ht="12.75">
      <c r="A104" s="9"/>
      <c r="B104" s="9"/>
      <c r="C104" s="9"/>
      <c r="D104" s="9"/>
      <c r="E104" s="9"/>
      <c r="F104" s="9"/>
      <c r="G104" s="9"/>
      <c r="H104" s="9"/>
      <c r="I104" s="29"/>
      <c r="J104" s="9"/>
      <c r="K104" s="9"/>
      <c r="L104" s="9"/>
      <c r="M104" s="9"/>
      <c r="N104" s="9"/>
      <c r="O104" s="9"/>
      <c r="P104" s="9"/>
      <c r="Q104" s="9"/>
      <c r="R104" s="9"/>
      <c r="S104" s="9"/>
      <c r="T104" s="9"/>
      <c r="U104" s="9"/>
      <c r="V104" s="9"/>
      <c r="W104" s="9"/>
      <c r="X104" s="9"/>
      <c r="Y104" s="9"/>
      <c r="Z104" s="9"/>
      <c r="AA104" s="9"/>
    </row>
    <row r="105" spans="1:27" ht="12.75">
      <c r="A105" s="9"/>
      <c r="B105" s="9"/>
      <c r="C105" s="9"/>
      <c r="D105" s="9"/>
      <c r="E105" s="9"/>
      <c r="F105" s="9"/>
      <c r="G105" s="9"/>
      <c r="H105" s="9"/>
      <c r="I105" s="29"/>
      <c r="J105" s="9"/>
      <c r="K105" s="9"/>
      <c r="L105" s="9"/>
      <c r="M105" s="9"/>
      <c r="N105" s="9"/>
      <c r="O105" s="9"/>
      <c r="P105" s="9"/>
      <c r="Q105" s="9"/>
      <c r="R105" s="9"/>
      <c r="S105" s="9"/>
      <c r="T105" s="9"/>
      <c r="U105" s="9"/>
      <c r="V105" s="9"/>
      <c r="W105" s="9"/>
      <c r="X105" s="9"/>
      <c r="Y105" s="9"/>
      <c r="Z105" s="9"/>
      <c r="AA105" s="9"/>
    </row>
    <row r="106" spans="1:27" ht="12.75">
      <c r="A106" s="9"/>
      <c r="B106" s="9"/>
      <c r="C106" s="9"/>
      <c r="D106" s="9"/>
      <c r="E106" s="9"/>
      <c r="F106" s="9"/>
      <c r="G106" s="9"/>
      <c r="H106" s="9"/>
      <c r="I106" s="29"/>
      <c r="J106" s="9"/>
      <c r="K106" s="9"/>
      <c r="L106" s="9"/>
      <c r="M106" s="9"/>
      <c r="N106" s="9"/>
      <c r="O106" s="9"/>
      <c r="P106" s="9"/>
      <c r="Q106" s="9"/>
      <c r="R106" s="9"/>
      <c r="S106" s="9"/>
      <c r="T106" s="9"/>
      <c r="U106" s="9"/>
      <c r="V106" s="9"/>
      <c r="W106" s="9"/>
      <c r="X106" s="9"/>
      <c r="Y106" s="9"/>
      <c r="Z106" s="9"/>
      <c r="AA106" s="9"/>
    </row>
    <row r="107" spans="1:27" ht="12.75">
      <c r="A107" s="9"/>
      <c r="B107" s="9"/>
      <c r="C107" s="9"/>
      <c r="D107" s="9"/>
      <c r="E107" s="9"/>
      <c r="F107" s="9"/>
      <c r="G107" s="9"/>
      <c r="H107" s="9"/>
      <c r="I107" s="29"/>
      <c r="J107" s="9"/>
      <c r="K107" s="9"/>
      <c r="L107" s="9"/>
      <c r="M107" s="9"/>
      <c r="N107" s="9"/>
      <c r="O107" s="9"/>
      <c r="P107" s="9"/>
      <c r="Q107" s="9"/>
      <c r="R107" s="9"/>
      <c r="S107" s="9"/>
      <c r="T107" s="9"/>
      <c r="U107" s="9"/>
      <c r="V107" s="9"/>
      <c r="W107" s="9"/>
      <c r="X107" s="9"/>
      <c r="Y107" s="9"/>
      <c r="Z107" s="9"/>
      <c r="AA107" s="9"/>
    </row>
    <row r="108" spans="1:27" ht="12.75">
      <c r="A108" s="9"/>
      <c r="B108" s="9"/>
      <c r="C108" s="9"/>
      <c r="D108" s="9"/>
      <c r="E108" s="9"/>
      <c r="F108" s="9"/>
      <c r="G108" s="9"/>
      <c r="H108" s="9"/>
      <c r="I108" s="29"/>
      <c r="J108" s="9"/>
      <c r="K108" s="9"/>
      <c r="L108" s="9"/>
      <c r="M108" s="9"/>
      <c r="N108" s="9"/>
      <c r="O108" s="9"/>
      <c r="P108" s="9"/>
      <c r="Q108" s="9"/>
      <c r="R108" s="9"/>
      <c r="S108" s="9"/>
      <c r="T108" s="9"/>
      <c r="U108" s="9"/>
      <c r="V108" s="9"/>
      <c r="W108" s="9"/>
      <c r="X108" s="9"/>
      <c r="Y108" s="9"/>
      <c r="Z108" s="9"/>
      <c r="AA108" s="9"/>
    </row>
    <row r="109" spans="1:27" ht="12.75">
      <c r="A109" s="9"/>
      <c r="B109" s="9"/>
      <c r="C109" s="9"/>
      <c r="D109" s="9"/>
      <c r="E109" s="9"/>
      <c r="F109" s="9"/>
      <c r="G109" s="9"/>
      <c r="H109" s="9"/>
      <c r="I109" s="29"/>
      <c r="J109" s="9"/>
      <c r="K109" s="9"/>
      <c r="L109" s="9"/>
      <c r="M109" s="9"/>
      <c r="N109" s="9"/>
      <c r="O109" s="9"/>
      <c r="P109" s="9"/>
      <c r="Q109" s="9"/>
      <c r="R109" s="9"/>
      <c r="S109" s="9"/>
      <c r="T109" s="9"/>
      <c r="U109" s="9"/>
      <c r="V109" s="9"/>
      <c r="W109" s="9"/>
      <c r="X109" s="9"/>
      <c r="Y109" s="9"/>
      <c r="Z109" s="9"/>
      <c r="AA109" s="9"/>
    </row>
    <row r="110" spans="1:27" ht="12.75">
      <c r="A110" s="9"/>
      <c r="B110" s="9"/>
      <c r="C110" s="9"/>
      <c r="D110" s="9"/>
      <c r="E110" s="9"/>
      <c r="F110" s="9"/>
      <c r="G110" s="9"/>
      <c r="H110" s="9"/>
      <c r="I110" s="29"/>
      <c r="J110" s="9"/>
      <c r="K110" s="9"/>
      <c r="L110" s="9"/>
      <c r="M110" s="9"/>
      <c r="N110" s="9"/>
      <c r="O110" s="9"/>
      <c r="P110" s="9"/>
      <c r="Q110" s="9"/>
      <c r="R110" s="9"/>
      <c r="S110" s="9"/>
      <c r="T110" s="9"/>
      <c r="U110" s="9"/>
      <c r="V110" s="9"/>
      <c r="W110" s="9"/>
      <c r="X110" s="9"/>
      <c r="Y110" s="9"/>
      <c r="Z110" s="9"/>
      <c r="AA110" s="9"/>
    </row>
    <row r="111" spans="1:27" ht="12.75">
      <c r="A111" s="9"/>
      <c r="B111" s="9"/>
      <c r="C111" s="9"/>
      <c r="D111" s="9"/>
      <c r="E111" s="9"/>
      <c r="F111" s="9"/>
      <c r="G111" s="9"/>
      <c r="H111" s="9"/>
      <c r="I111" s="29"/>
      <c r="J111" s="9"/>
      <c r="K111" s="9"/>
      <c r="L111" s="9"/>
      <c r="M111" s="9"/>
      <c r="N111" s="9"/>
      <c r="O111" s="9"/>
      <c r="P111" s="9"/>
      <c r="Q111" s="9"/>
      <c r="R111" s="9"/>
      <c r="S111" s="9"/>
      <c r="T111" s="9"/>
      <c r="U111" s="9"/>
      <c r="V111" s="9"/>
      <c r="W111" s="9"/>
      <c r="X111" s="9"/>
      <c r="Y111" s="9"/>
      <c r="Z111" s="9"/>
      <c r="AA111" s="9"/>
    </row>
    <row r="112" spans="1:27" ht="12.75">
      <c r="A112" s="9"/>
      <c r="B112" s="9"/>
      <c r="C112" s="9"/>
      <c r="D112" s="9"/>
      <c r="E112" s="9"/>
      <c r="F112" s="9"/>
      <c r="G112" s="9"/>
      <c r="H112" s="9"/>
      <c r="I112" s="29"/>
      <c r="J112" s="9"/>
      <c r="K112" s="9"/>
      <c r="L112" s="9"/>
      <c r="M112" s="9"/>
      <c r="N112" s="9"/>
      <c r="O112" s="9"/>
      <c r="P112" s="9"/>
      <c r="Q112" s="9"/>
      <c r="R112" s="9"/>
      <c r="S112" s="9"/>
      <c r="T112" s="9"/>
      <c r="U112" s="9"/>
      <c r="V112" s="9"/>
      <c r="W112" s="9"/>
      <c r="X112" s="9"/>
      <c r="Y112" s="9"/>
      <c r="Z112" s="9"/>
      <c r="AA112" s="9"/>
    </row>
    <row r="113" spans="1:27" ht="12.75">
      <c r="A113" s="9"/>
      <c r="B113" s="9"/>
      <c r="C113" s="9"/>
      <c r="D113" s="9"/>
      <c r="E113" s="9"/>
      <c r="F113" s="9"/>
      <c r="G113" s="9"/>
      <c r="H113" s="9"/>
      <c r="I113" s="29"/>
      <c r="J113" s="9"/>
      <c r="K113" s="9"/>
      <c r="L113" s="9"/>
      <c r="M113" s="9"/>
      <c r="N113" s="9"/>
      <c r="O113" s="9"/>
      <c r="P113" s="9"/>
      <c r="Q113" s="9"/>
      <c r="R113" s="9"/>
      <c r="S113" s="9"/>
      <c r="T113" s="9"/>
      <c r="U113" s="9"/>
      <c r="V113" s="9"/>
      <c r="W113" s="9"/>
      <c r="X113" s="9"/>
      <c r="Y113" s="9"/>
      <c r="Z113" s="9"/>
      <c r="AA113" s="9"/>
    </row>
    <row r="114" spans="1:27" ht="12.75">
      <c r="A114" s="9"/>
      <c r="B114" s="9"/>
      <c r="C114" s="9"/>
      <c r="D114" s="9"/>
      <c r="E114" s="9"/>
      <c r="F114" s="9"/>
      <c r="G114" s="9"/>
      <c r="H114" s="9"/>
      <c r="I114" s="29"/>
      <c r="J114" s="9"/>
      <c r="K114" s="9"/>
      <c r="L114" s="9"/>
      <c r="M114" s="9"/>
      <c r="N114" s="9"/>
      <c r="O114" s="9"/>
      <c r="P114" s="9"/>
      <c r="Q114" s="9"/>
      <c r="R114" s="9"/>
      <c r="S114" s="9"/>
      <c r="T114" s="9"/>
      <c r="U114" s="9"/>
      <c r="V114" s="9"/>
      <c r="W114" s="9"/>
      <c r="X114" s="9"/>
      <c r="Y114" s="9"/>
      <c r="Z114" s="9"/>
      <c r="AA114" s="9"/>
    </row>
    <row r="115" spans="1:27" ht="12.75">
      <c r="A115" s="9"/>
      <c r="B115" s="9"/>
      <c r="C115" s="9"/>
      <c r="D115" s="9"/>
      <c r="E115" s="9"/>
      <c r="F115" s="9"/>
      <c r="G115" s="9"/>
      <c r="H115" s="9"/>
      <c r="I115" s="29"/>
      <c r="J115" s="9"/>
      <c r="K115" s="9"/>
      <c r="L115" s="9"/>
      <c r="M115" s="9"/>
      <c r="N115" s="9"/>
      <c r="O115" s="9"/>
      <c r="P115" s="9"/>
      <c r="Q115" s="9"/>
      <c r="R115" s="9"/>
      <c r="S115" s="9"/>
      <c r="T115" s="9"/>
      <c r="U115" s="9"/>
      <c r="V115" s="9"/>
      <c r="W115" s="9"/>
      <c r="X115" s="9"/>
      <c r="Y115" s="9"/>
      <c r="Z115" s="9"/>
      <c r="AA115" s="9"/>
    </row>
    <row r="116" spans="1:27" ht="12.75">
      <c r="A116" s="9"/>
      <c r="B116" s="9"/>
      <c r="C116" s="9"/>
      <c r="D116" s="9"/>
      <c r="E116" s="9"/>
      <c r="F116" s="9"/>
      <c r="G116" s="9"/>
      <c r="H116" s="9"/>
      <c r="I116" s="29"/>
      <c r="J116" s="9"/>
      <c r="K116" s="9"/>
      <c r="L116" s="9"/>
      <c r="M116" s="9"/>
      <c r="N116" s="9"/>
      <c r="O116" s="9"/>
      <c r="P116" s="9"/>
      <c r="Q116" s="9"/>
      <c r="R116" s="9"/>
      <c r="S116" s="9"/>
      <c r="T116" s="9"/>
      <c r="U116" s="9"/>
      <c r="V116" s="9"/>
      <c r="W116" s="9"/>
      <c r="X116" s="9"/>
      <c r="Y116" s="9"/>
      <c r="Z116" s="9"/>
      <c r="AA116" s="9"/>
    </row>
    <row r="117" spans="1:27" ht="12.75">
      <c r="A117" s="9"/>
      <c r="B117" s="9"/>
      <c r="C117" s="9"/>
      <c r="D117" s="9"/>
      <c r="E117" s="9"/>
      <c r="F117" s="9"/>
      <c r="G117" s="9"/>
      <c r="H117" s="9"/>
      <c r="I117" s="29"/>
      <c r="J117" s="9"/>
      <c r="K117" s="9"/>
      <c r="L117" s="9"/>
      <c r="M117" s="9"/>
      <c r="N117" s="9"/>
      <c r="O117" s="9"/>
      <c r="P117" s="9"/>
      <c r="Q117" s="9"/>
      <c r="R117" s="9"/>
      <c r="S117" s="9"/>
      <c r="T117" s="9"/>
      <c r="U117" s="9"/>
      <c r="V117" s="9"/>
      <c r="W117" s="9"/>
      <c r="X117" s="9"/>
      <c r="Y117" s="9"/>
      <c r="Z117" s="9"/>
      <c r="AA117" s="9"/>
    </row>
    <row r="118" spans="1:27" ht="12.75">
      <c r="A118" s="9"/>
      <c r="B118" s="9"/>
      <c r="C118" s="9"/>
      <c r="D118" s="9"/>
      <c r="E118" s="9"/>
      <c r="F118" s="9"/>
      <c r="G118" s="9"/>
      <c r="H118" s="9"/>
      <c r="I118" s="29"/>
      <c r="J118" s="9"/>
      <c r="K118" s="9"/>
      <c r="L118" s="9"/>
      <c r="M118" s="9"/>
      <c r="N118" s="9"/>
      <c r="O118" s="9"/>
      <c r="P118" s="9"/>
      <c r="Q118" s="9"/>
      <c r="R118" s="9"/>
      <c r="S118" s="9"/>
      <c r="T118" s="9"/>
      <c r="U118" s="9"/>
      <c r="V118" s="9"/>
      <c r="W118" s="9"/>
      <c r="X118" s="9"/>
      <c r="Y118" s="9"/>
      <c r="Z118" s="9"/>
      <c r="AA118" s="9"/>
    </row>
    <row r="119" spans="1:27" ht="12.75">
      <c r="A119" s="9"/>
      <c r="B119" s="9"/>
      <c r="C119" s="9"/>
      <c r="D119" s="9"/>
      <c r="E119" s="9"/>
      <c r="F119" s="9"/>
      <c r="G119" s="9"/>
      <c r="H119" s="9"/>
      <c r="I119" s="29"/>
      <c r="J119" s="9"/>
      <c r="K119" s="9"/>
      <c r="L119" s="9"/>
      <c r="M119" s="9"/>
      <c r="N119" s="9"/>
      <c r="O119" s="9"/>
      <c r="P119" s="9"/>
      <c r="Q119" s="9"/>
      <c r="R119" s="9"/>
      <c r="S119" s="9"/>
      <c r="T119" s="9"/>
      <c r="U119" s="9"/>
      <c r="V119" s="9"/>
      <c r="W119" s="9"/>
      <c r="X119" s="9"/>
      <c r="Y119" s="9"/>
      <c r="Z119" s="9"/>
      <c r="AA119" s="9"/>
    </row>
    <row r="120" spans="1:27" ht="12.75">
      <c r="A120" s="9"/>
      <c r="B120" s="9"/>
      <c r="C120" s="9"/>
      <c r="D120" s="9"/>
      <c r="E120" s="9"/>
      <c r="F120" s="9"/>
      <c r="G120" s="9"/>
      <c r="H120" s="9"/>
      <c r="I120" s="29"/>
      <c r="J120" s="9"/>
      <c r="K120" s="9"/>
      <c r="L120" s="9"/>
      <c r="M120" s="9"/>
      <c r="N120" s="9"/>
      <c r="O120" s="9"/>
      <c r="P120" s="9"/>
      <c r="Q120" s="9"/>
      <c r="R120" s="9"/>
      <c r="S120" s="9"/>
      <c r="T120" s="9"/>
      <c r="U120" s="9"/>
      <c r="V120" s="9"/>
      <c r="W120" s="9"/>
      <c r="X120" s="9"/>
      <c r="Y120" s="9"/>
      <c r="Z120" s="9"/>
      <c r="AA120" s="9"/>
    </row>
    <row r="121" spans="1:27" ht="12.75">
      <c r="A121" s="9"/>
      <c r="B121" s="9"/>
      <c r="C121" s="9"/>
      <c r="D121" s="9"/>
      <c r="E121" s="9"/>
      <c r="F121" s="9"/>
      <c r="G121" s="9"/>
      <c r="H121" s="9"/>
      <c r="I121" s="29"/>
      <c r="J121" s="9"/>
      <c r="K121" s="9"/>
      <c r="L121" s="9"/>
      <c r="M121" s="9"/>
      <c r="N121" s="9"/>
      <c r="O121" s="9"/>
      <c r="P121" s="9"/>
      <c r="Q121" s="9"/>
      <c r="R121" s="9"/>
      <c r="S121" s="9"/>
      <c r="T121" s="9"/>
      <c r="U121" s="9"/>
      <c r="V121" s="9"/>
      <c r="W121" s="9"/>
      <c r="X121" s="9"/>
      <c r="Y121" s="9"/>
      <c r="Z121" s="9"/>
      <c r="AA121" s="9"/>
    </row>
    <row r="122" spans="1:27" ht="12.75">
      <c r="A122" s="9"/>
      <c r="B122" s="9"/>
      <c r="C122" s="9"/>
      <c r="D122" s="9"/>
      <c r="E122" s="9"/>
      <c r="F122" s="9"/>
      <c r="G122" s="9"/>
      <c r="H122" s="9"/>
      <c r="I122" s="29"/>
      <c r="J122" s="9"/>
      <c r="K122" s="9"/>
      <c r="L122" s="9"/>
      <c r="M122" s="9"/>
      <c r="N122" s="9"/>
      <c r="O122" s="9"/>
      <c r="P122" s="9"/>
      <c r="Q122" s="9"/>
      <c r="R122" s="9"/>
      <c r="S122" s="9"/>
      <c r="T122" s="9"/>
      <c r="U122" s="9"/>
      <c r="V122" s="9"/>
      <c r="W122" s="9"/>
      <c r="X122" s="9"/>
      <c r="Y122" s="9"/>
      <c r="Z122" s="9"/>
      <c r="AA122" s="9"/>
    </row>
    <row r="123" spans="1:27" ht="12.75">
      <c r="A123" s="9"/>
      <c r="B123" s="9"/>
      <c r="C123" s="9"/>
      <c r="D123" s="9"/>
      <c r="E123" s="9"/>
      <c r="F123" s="9"/>
      <c r="G123" s="9"/>
      <c r="H123" s="9"/>
      <c r="I123" s="29"/>
      <c r="J123" s="9"/>
      <c r="K123" s="9"/>
      <c r="L123" s="9"/>
      <c r="M123" s="9"/>
      <c r="N123" s="9"/>
      <c r="O123" s="9"/>
      <c r="P123" s="9"/>
      <c r="Q123" s="9"/>
      <c r="R123" s="9"/>
      <c r="S123" s="9"/>
      <c r="T123" s="9"/>
      <c r="U123" s="9"/>
      <c r="V123" s="9"/>
      <c r="W123" s="9"/>
      <c r="X123" s="9"/>
      <c r="Y123" s="9"/>
      <c r="Z123" s="9"/>
      <c r="AA123" s="9"/>
    </row>
  </sheetData>
  <sheetProtection/>
  <protectedRanges>
    <protectedRange password="CA99" sqref="F8:F19 B7 B22 F23:F34 B37:B49 C38:D49 F38:F49 B52 F53:F64 B67:B79 C68:D79 F68:F79 B82:B94 C83:D94 F83:F94 B53:D64 B23:D34 B8:D19" name="Range1"/>
  </protectedRange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X97"/>
  <sheetViews>
    <sheetView zoomScale="85" zoomScaleNormal="85" zoomScalePageLayoutView="0" workbookViewId="0" topLeftCell="A1">
      <selection activeCell="A1" sqref="A1"/>
    </sheetView>
  </sheetViews>
  <sheetFormatPr defaultColWidth="9.140625" defaultRowHeight="12.75" outlineLevelRow="1"/>
  <cols>
    <col min="1" max="1" width="30.140625" style="59" customWidth="1"/>
    <col min="2" max="9" width="16.7109375" style="59" customWidth="1"/>
    <col min="10" max="10" width="15.140625" style="59" customWidth="1"/>
    <col min="11" max="16384" width="9.140625" style="59" customWidth="1"/>
  </cols>
  <sheetData>
    <row r="1" spans="1:23" ht="18">
      <c r="A1" s="51" t="str">
        <f>'User Guide'!A2</f>
        <v>On-Farm Processing Recipe Based Costing Tool</v>
      </c>
      <c r="B1" s="66"/>
      <c r="C1" s="66"/>
      <c r="D1" s="66"/>
      <c r="E1" s="66"/>
      <c r="F1" s="66"/>
      <c r="G1" s="66"/>
      <c r="H1" s="52"/>
      <c r="I1" s="52"/>
      <c r="J1" s="52"/>
      <c r="K1" s="52"/>
      <c r="L1" s="52"/>
      <c r="M1" s="52"/>
      <c r="N1" s="52"/>
      <c r="O1" s="52"/>
      <c r="P1" s="52"/>
      <c r="Q1" s="52"/>
      <c r="R1" s="52"/>
      <c r="S1" s="52"/>
      <c r="T1" s="52"/>
      <c r="U1" s="52"/>
      <c r="V1" s="52"/>
      <c r="W1" s="52"/>
    </row>
    <row r="2" spans="1:23" ht="15.75">
      <c r="A2" s="53" t="s">
        <v>6</v>
      </c>
      <c r="B2" s="52"/>
      <c r="C2" s="52"/>
      <c r="D2" s="52"/>
      <c r="E2" s="52"/>
      <c r="F2" s="52"/>
      <c r="G2" s="52"/>
      <c r="H2" s="52"/>
      <c r="I2" s="52"/>
      <c r="J2" s="52"/>
      <c r="K2" s="52"/>
      <c r="L2" s="52"/>
      <c r="M2" s="52"/>
      <c r="N2" s="52"/>
      <c r="O2" s="52"/>
      <c r="P2" s="52"/>
      <c r="Q2" s="52"/>
      <c r="R2" s="52"/>
      <c r="S2" s="52"/>
      <c r="T2" s="52"/>
      <c r="U2" s="52"/>
      <c r="V2" s="52"/>
      <c r="W2" s="52"/>
    </row>
    <row r="3" spans="1:24" ht="18.75" thickBot="1">
      <c r="A3" s="91" t="s">
        <v>105</v>
      </c>
      <c r="B3" s="52"/>
      <c r="C3" s="92"/>
      <c r="D3" s="92"/>
      <c r="E3" s="52"/>
      <c r="F3" s="84"/>
      <c r="G3" s="52"/>
      <c r="H3" s="52"/>
      <c r="I3" s="52"/>
      <c r="J3" s="52"/>
      <c r="K3" s="52"/>
      <c r="L3" s="52"/>
      <c r="M3" s="52"/>
      <c r="N3" s="52"/>
      <c r="O3" s="52"/>
      <c r="P3" s="52"/>
      <c r="Q3" s="52"/>
      <c r="R3" s="52"/>
      <c r="S3" s="52"/>
      <c r="T3" s="52"/>
      <c r="U3" s="52"/>
      <c r="V3" s="52"/>
      <c r="W3" s="52"/>
      <c r="X3" s="52"/>
    </row>
    <row r="4" spans="1:23" ht="18.75" thickBot="1">
      <c r="A4" s="93" t="str">
        <f>'Costs Input'!A6</f>
        <v>Test recipe</v>
      </c>
      <c r="B4" s="73"/>
      <c r="C4" s="94"/>
      <c r="D4" s="94"/>
      <c r="E4" s="95"/>
      <c r="F4" s="52"/>
      <c r="G4" s="52"/>
      <c r="H4" s="480" t="s">
        <v>81</v>
      </c>
      <c r="I4" s="140"/>
      <c r="J4" s="52"/>
      <c r="K4" s="52"/>
      <c r="L4" s="52"/>
      <c r="M4" s="52"/>
      <c r="N4" s="52"/>
      <c r="O4" s="52"/>
      <c r="P4" s="52"/>
      <c r="Q4" s="52"/>
      <c r="R4" s="52"/>
      <c r="S4" s="52"/>
      <c r="T4" s="52"/>
      <c r="U4" s="52"/>
      <c r="V4" s="52"/>
      <c r="W4" s="52"/>
    </row>
    <row r="5" spans="1:23" s="98" customFormat="1" ht="32.25" customHeight="1" thickBot="1">
      <c r="A5" s="96" t="s">
        <v>52</v>
      </c>
      <c r="B5" s="96" t="s">
        <v>0</v>
      </c>
      <c r="C5" s="96" t="s">
        <v>3</v>
      </c>
      <c r="D5" s="96" t="s">
        <v>4</v>
      </c>
      <c r="E5" s="96" t="s">
        <v>5</v>
      </c>
      <c r="F5" s="96" t="s">
        <v>23</v>
      </c>
      <c r="G5" s="96" t="s">
        <v>24</v>
      </c>
      <c r="H5" s="96" t="s">
        <v>29</v>
      </c>
      <c r="I5" s="96" t="s">
        <v>33</v>
      </c>
      <c r="J5" s="97"/>
      <c r="K5" s="97"/>
      <c r="L5" s="97"/>
      <c r="M5" s="97"/>
      <c r="N5" s="97"/>
      <c r="O5" s="97"/>
      <c r="P5" s="97"/>
      <c r="Q5" s="97"/>
      <c r="R5" s="97"/>
      <c r="S5" s="97"/>
      <c r="T5" s="97"/>
      <c r="U5" s="97"/>
      <c r="V5" s="97"/>
      <c r="W5" s="97"/>
    </row>
    <row r="6" spans="1:9" s="100" customFormat="1" ht="15.75">
      <c r="A6" s="99" t="str">
        <f>'Costs Input'!A12</f>
        <v>500ml</v>
      </c>
      <c r="B6" s="455"/>
      <c r="C6" s="455"/>
      <c r="D6" s="455"/>
      <c r="E6" s="455"/>
      <c r="F6" s="455"/>
      <c r="G6" s="455"/>
      <c r="H6" s="99"/>
      <c r="I6" s="456"/>
    </row>
    <row r="7" spans="1:23" ht="15" outlineLevel="1">
      <c r="A7" s="457" t="str">
        <f>'Sales Data'!B8</f>
        <v>Product A</v>
      </c>
      <c r="B7" s="458">
        <f>'Recipe 1'!B41</f>
        <v>84</v>
      </c>
      <c r="C7" s="458">
        <f>'Costs Input'!B$34*'Costs Input'!B$12</f>
        <v>5</v>
      </c>
      <c r="D7" s="458">
        <f>'Costs Input'!B$41*'Costs Input'!B$12</f>
        <v>1</v>
      </c>
      <c r="E7" s="458">
        <f>'Costs Input'!B$48*'Costs Input'!B$12</f>
        <v>1</v>
      </c>
      <c r="F7" s="458">
        <f>'Costs Input'!G$25</f>
        <v>45</v>
      </c>
      <c r="G7" s="458">
        <f>IF(B7=0,0,'Costs Input'!F$25)</f>
        <v>15</v>
      </c>
      <c r="H7" s="459">
        <f>SUM(B7:G7)</f>
        <v>151</v>
      </c>
      <c r="I7" s="460">
        <f>H7/'Costs Input'!B$12</f>
        <v>15.1</v>
      </c>
      <c r="J7" s="84"/>
      <c r="K7" s="84"/>
      <c r="L7" s="52"/>
      <c r="M7" s="52"/>
      <c r="N7" s="52"/>
      <c r="O7" s="52"/>
      <c r="P7" s="52"/>
      <c r="Q7" s="52"/>
      <c r="R7" s="52"/>
      <c r="S7" s="52"/>
      <c r="T7" s="52"/>
      <c r="U7" s="52"/>
      <c r="V7" s="52"/>
      <c r="W7" s="52"/>
    </row>
    <row r="8" spans="1:23" ht="15" outlineLevel="1">
      <c r="A8" s="457" t="str">
        <f>'Sales Data'!B9</f>
        <v>Product B</v>
      </c>
      <c r="B8" s="458">
        <f>'Recipe 1'!B42</f>
        <v>0</v>
      </c>
      <c r="C8" s="458">
        <f>'Costs Input'!B$34*'Costs Input'!B$12</f>
        <v>5</v>
      </c>
      <c r="D8" s="458">
        <f>'Costs Input'!B$41*'Costs Input'!B$12</f>
        <v>1</v>
      </c>
      <c r="E8" s="458">
        <f>'Costs Input'!B$48*'Costs Input'!B$12</f>
        <v>1</v>
      </c>
      <c r="F8" s="458">
        <f>'Costs Input'!G$25</f>
        <v>45</v>
      </c>
      <c r="G8" s="458">
        <f>IF(B8=0,0,'Costs Input'!F$25)</f>
        <v>0</v>
      </c>
      <c r="H8" s="459">
        <f>SUM(B8:G8)</f>
        <v>52</v>
      </c>
      <c r="I8" s="460">
        <f>H8/'Costs Input'!B$12</f>
        <v>5.2</v>
      </c>
      <c r="J8" s="84"/>
      <c r="K8" s="84"/>
      <c r="L8" s="52"/>
      <c r="M8" s="52"/>
      <c r="N8" s="52"/>
      <c r="O8" s="52"/>
      <c r="P8" s="52"/>
      <c r="Q8" s="52"/>
      <c r="R8" s="52"/>
      <c r="S8" s="52"/>
      <c r="T8" s="52"/>
      <c r="U8" s="52"/>
      <c r="V8" s="52"/>
      <c r="W8" s="52"/>
    </row>
    <row r="9" spans="1:23" ht="15" outlineLevel="1">
      <c r="A9" s="457" t="str">
        <f>'Sales Data'!B10</f>
        <v>Product C</v>
      </c>
      <c r="B9" s="458">
        <f>'Recipe 1'!B43</f>
        <v>0</v>
      </c>
      <c r="C9" s="458">
        <f>'Costs Input'!B$34*'Costs Input'!B$12</f>
        <v>5</v>
      </c>
      <c r="D9" s="458">
        <f>'Costs Input'!B$41*'Costs Input'!B$12</f>
        <v>1</v>
      </c>
      <c r="E9" s="458">
        <f>'Costs Input'!B$48*'Costs Input'!B$12</f>
        <v>1</v>
      </c>
      <c r="F9" s="458">
        <f>'Costs Input'!G$25</f>
        <v>45</v>
      </c>
      <c r="G9" s="458">
        <f>IF(B9=0,0,'Costs Input'!F$25)</f>
        <v>0</v>
      </c>
      <c r="H9" s="459">
        <f aca="true" t="shared" si="0" ref="H9:H18">SUM(B9:G9)</f>
        <v>52</v>
      </c>
      <c r="I9" s="460">
        <f>H9/'Costs Input'!B$12</f>
        <v>5.2</v>
      </c>
      <c r="J9" s="84"/>
      <c r="K9" s="84"/>
      <c r="L9" s="52"/>
      <c r="M9" s="52"/>
      <c r="N9" s="52"/>
      <c r="O9" s="52"/>
      <c r="P9" s="52"/>
      <c r="Q9" s="52"/>
      <c r="R9" s="52"/>
      <c r="S9" s="52"/>
      <c r="T9" s="52"/>
      <c r="U9" s="52"/>
      <c r="V9" s="52"/>
      <c r="W9" s="52"/>
    </row>
    <row r="10" spans="1:23" ht="15" outlineLevel="1">
      <c r="A10" s="457" t="str">
        <f>'Sales Data'!B11</f>
        <v>Product D</v>
      </c>
      <c r="B10" s="458">
        <f>'Recipe 1'!B44</f>
        <v>0</v>
      </c>
      <c r="C10" s="458">
        <f>'Costs Input'!B$34*'Costs Input'!B$12</f>
        <v>5</v>
      </c>
      <c r="D10" s="458">
        <f>'Costs Input'!B$41*'Costs Input'!B$12</f>
        <v>1</v>
      </c>
      <c r="E10" s="458">
        <f>'Costs Input'!B$48*'Costs Input'!B$12</f>
        <v>1</v>
      </c>
      <c r="F10" s="458">
        <f>'Costs Input'!G$25</f>
        <v>45</v>
      </c>
      <c r="G10" s="458">
        <f>IF(B10=0,0,'Costs Input'!F$25)</f>
        <v>0</v>
      </c>
      <c r="H10" s="459">
        <f t="shared" si="0"/>
        <v>52</v>
      </c>
      <c r="I10" s="460">
        <f>H10/'Costs Input'!B$12</f>
        <v>5.2</v>
      </c>
      <c r="J10" s="84"/>
      <c r="K10" s="84"/>
      <c r="L10" s="52"/>
      <c r="M10" s="52"/>
      <c r="N10" s="52"/>
      <c r="O10" s="52"/>
      <c r="P10" s="52"/>
      <c r="Q10" s="52"/>
      <c r="R10" s="52"/>
      <c r="S10" s="52"/>
      <c r="T10" s="52"/>
      <c r="U10" s="52"/>
      <c r="V10" s="52"/>
      <c r="W10" s="52"/>
    </row>
    <row r="11" spans="1:23" ht="15" outlineLevel="1">
      <c r="A11" s="457" t="str">
        <f>'Sales Data'!B12</f>
        <v>Product E</v>
      </c>
      <c r="B11" s="458">
        <f>'Recipe 1'!B45</f>
        <v>0</v>
      </c>
      <c r="C11" s="458">
        <f>'Costs Input'!B$34*'Costs Input'!B$12</f>
        <v>5</v>
      </c>
      <c r="D11" s="458">
        <f>'Costs Input'!B$41*'Costs Input'!B$12</f>
        <v>1</v>
      </c>
      <c r="E11" s="458">
        <f>'Costs Input'!B$48*'Costs Input'!B$12</f>
        <v>1</v>
      </c>
      <c r="F11" s="458">
        <f>'Costs Input'!G$25</f>
        <v>45</v>
      </c>
      <c r="G11" s="458">
        <f>IF(B11=0,0,'Costs Input'!F$25)</f>
        <v>0</v>
      </c>
      <c r="H11" s="459">
        <f t="shared" si="0"/>
        <v>52</v>
      </c>
      <c r="I11" s="460">
        <f>H11/'Costs Input'!B$12</f>
        <v>5.2</v>
      </c>
      <c r="J11" s="84"/>
      <c r="K11" s="84"/>
      <c r="L11" s="52"/>
      <c r="M11" s="52"/>
      <c r="N11" s="52"/>
      <c r="O11" s="52"/>
      <c r="P11" s="52"/>
      <c r="Q11" s="52"/>
      <c r="R11" s="52"/>
      <c r="S11" s="52"/>
      <c r="T11" s="52"/>
      <c r="U11" s="52"/>
      <c r="V11" s="52"/>
      <c r="W11" s="52"/>
    </row>
    <row r="12" spans="1:23" ht="15" outlineLevel="1">
      <c r="A12" s="457" t="str">
        <f>'Sales Data'!B13</f>
        <v>Product F</v>
      </c>
      <c r="B12" s="458">
        <f>'Recipe 1'!B46</f>
        <v>0</v>
      </c>
      <c r="C12" s="458">
        <f>'Costs Input'!B$34*'Costs Input'!B$12</f>
        <v>5</v>
      </c>
      <c r="D12" s="458">
        <f>'Costs Input'!B$41*'Costs Input'!B$12</f>
        <v>1</v>
      </c>
      <c r="E12" s="458">
        <f>'Costs Input'!B$48*'Costs Input'!B$12</f>
        <v>1</v>
      </c>
      <c r="F12" s="458">
        <f>'Costs Input'!G$25</f>
        <v>45</v>
      </c>
      <c r="G12" s="458">
        <f>IF(B12=0,0,'Costs Input'!F$25)</f>
        <v>0</v>
      </c>
      <c r="H12" s="459">
        <f t="shared" si="0"/>
        <v>52</v>
      </c>
      <c r="I12" s="460">
        <f>H12/'Costs Input'!B$12</f>
        <v>5.2</v>
      </c>
      <c r="J12" s="84"/>
      <c r="K12" s="84"/>
      <c r="L12" s="52"/>
      <c r="M12" s="52"/>
      <c r="N12" s="52"/>
      <c r="O12" s="52"/>
      <c r="P12" s="52"/>
      <c r="Q12" s="52"/>
      <c r="R12" s="52"/>
      <c r="S12" s="52"/>
      <c r="T12" s="52"/>
      <c r="U12" s="52"/>
      <c r="V12" s="52"/>
      <c r="W12" s="52"/>
    </row>
    <row r="13" spans="1:23" ht="15" outlineLevel="1">
      <c r="A13" s="457" t="str">
        <f>'Sales Data'!B14</f>
        <v>Product G</v>
      </c>
      <c r="B13" s="458">
        <f>'Recipe 1'!B47</f>
        <v>0</v>
      </c>
      <c r="C13" s="458">
        <f>'Costs Input'!B$34*'Costs Input'!B$12</f>
        <v>5</v>
      </c>
      <c r="D13" s="458">
        <f>'Costs Input'!B$41*'Costs Input'!B$12</f>
        <v>1</v>
      </c>
      <c r="E13" s="458">
        <f>'Costs Input'!B$48*'Costs Input'!B$12</f>
        <v>1</v>
      </c>
      <c r="F13" s="458">
        <f>'Costs Input'!G$25</f>
        <v>45</v>
      </c>
      <c r="G13" s="458">
        <f>IF(B13=0,0,'Costs Input'!F$25)</f>
        <v>0</v>
      </c>
      <c r="H13" s="459">
        <f t="shared" si="0"/>
        <v>52</v>
      </c>
      <c r="I13" s="460">
        <f>H13/'Costs Input'!B$12</f>
        <v>5.2</v>
      </c>
      <c r="J13" s="84"/>
      <c r="K13" s="84"/>
      <c r="L13" s="52"/>
      <c r="M13" s="52"/>
      <c r="N13" s="52"/>
      <c r="O13" s="52"/>
      <c r="P13" s="52"/>
      <c r="Q13" s="52"/>
      <c r="R13" s="52"/>
      <c r="S13" s="52"/>
      <c r="T13" s="52"/>
      <c r="U13" s="52"/>
      <c r="V13" s="52"/>
      <c r="W13" s="52"/>
    </row>
    <row r="14" spans="1:23" ht="15" outlineLevel="1">
      <c r="A14" s="457" t="str">
        <f>'Sales Data'!B15</f>
        <v>Product H</v>
      </c>
      <c r="B14" s="458">
        <f>'Recipe 1'!B48</f>
        <v>0</v>
      </c>
      <c r="C14" s="458">
        <f>'Costs Input'!B$34*'Costs Input'!B$12</f>
        <v>5</v>
      </c>
      <c r="D14" s="458">
        <f>'Costs Input'!B$41*'Costs Input'!B$12</f>
        <v>1</v>
      </c>
      <c r="E14" s="458">
        <f>'Costs Input'!B$48*'Costs Input'!B$12</f>
        <v>1</v>
      </c>
      <c r="F14" s="458">
        <f>'Costs Input'!G$25</f>
        <v>45</v>
      </c>
      <c r="G14" s="458">
        <f>IF(B14=0,0,'Costs Input'!F$25)</f>
        <v>0</v>
      </c>
      <c r="H14" s="459">
        <f t="shared" si="0"/>
        <v>52</v>
      </c>
      <c r="I14" s="460">
        <f>H14/'Costs Input'!B$12</f>
        <v>5.2</v>
      </c>
      <c r="J14" s="84"/>
      <c r="K14" s="84"/>
      <c r="L14" s="52"/>
      <c r="M14" s="52"/>
      <c r="N14" s="52"/>
      <c r="O14" s="52"/>
      <c r="P14" s="52"/>
      <c r="Q14" s="52"/>
      <c r="R14" s="52"/>
      <c r="S14" s="52"/>
      <c r="T14" s="52"/>
      <c r="U14" s="52"/>
      <c r="V14" s="52"/>
      <c r="W14" s="52"/>
    </row>
    <row r="15" spans="1:23" ht="15" outlineLevel="1">
      <c r="A15" s="457" t="str">
        <f>'Sales Data'!B16</f>
        <v>Product I</v>
      </c>
      <c r="B15" s="458">
        <f>'Recipe 1'!B49</f>
        <v>0</v>
      </c>
      <c r="C15" s="458">
        <f>'Costs Input'!B$34*'Costs Input'!B$12</f>
        <v>5</v>
      </c>
      <c r="D15" s="458">
        <f>'Costs Input'!B$41*'Costs Input'!B$12</f>
        <v>1</v>
      </c>
      <c r="E15" s="458">
        <f>'Costs Input'!B$48*'Costs Input'!B$12</f>
        <v>1</v>
      </c>
      <c r="F15" s="458">
        <f>'Costs Input'!G$25</f>
        <v>45</v>
      </c>
      <c r="G15" s="458">
        <f>IF(B15=0,0,'Costs Input'!F$25)</f>
        <v>0</v>
      </c>
      <c r="H15" s="459">
        <f t="shared" si="0"/>
        <v>52</v>
      </c>
      <c r="I15" s="460">
        <f>H15/'Costs Input'!B$12</f>
        <v>5.2</v>
      </c>
      <c r="J15" s="84"/>
      <c r="K15" s="84"/>
      <c r="L15" s="52"/>
      <c r="M15" s="52"/>
      <c r="N15" s="52"/>
      <c r="O15" s="52"/>
      <c r="P15" s="52"/>
      <c r="Q15" s="52"/>
      <c r="R15" s="52"/>
      <c r="S15" s="52"/>
      <c r="T15" s="52"/>
      <c r="U15" s="52"/>
      <c r="V15" s="52"/>
      <c r="W15" s="52"/>
    </row>
    <row r="16" spans="1:23" ht="15" outlineLevel="1">
      <c r="A16" s="457" t="str">
        <f>'Sales Data'!B17</f>
        <v>Product J</v>
      </c>
      <c r="B16" s="458">
        <f>'Recipe 1'!B50</f>
        <v>0</v>
      </c>
      <c r="C16" s="458">
        <f>'Costs Input'!B$34*'Costs Input'!B$12</f>
        <v>5</v>
      </c>
      <c r="D16" s="458">
        <f>'Costs Input'!B$41*'Costs Input'!B$12</f>
        <v>1</v>
      </c>
      <c r="E16" s="458">
        <f>'Costs Input'!B$48*'Costs Input'!B$12</f>
        <v>1</v>
      </c>
      <c r="F16" s="458">
        <f>'Costs Input'!G$25</f>
        <v>45</v>
      </c>
      <c r="G16" s="458">
        <f>IF(B16=0,0,'Costs Input'!F$25)</f>
        <v>0</v>
      </c>
      <c r="H16" s="459">
        <f t="shared" si="0"/>
        <v>52</v>
      </c>
      <c r="I16" s="460">
        <f>H16/'Costs Input'!B$12</f>
        <v>5.2</v>
      </c>
      <c r="J16" s="84"/>
      <c r="K16" s="84"/>
      <c r="L16" s="52"/>
      <c r="M16" s="52"/>
      <c r="N16" s="52"/>
      <c r="O16" s="52"/>
      <c r="P16" s="52"/>
      <c r="Q16" s="52"/>
      <c r="R16" s="52"/>
      <c r="S16" s="52"/>
      <c r="T16" s="52"/>
      <c r="U16" s="52"/>
      <c r="V16" s="52"/>
      <c r="W16" s="52"/>
    </row>
    <row r="17" spans="1:23" ht="15" outlineLevel="1">
      <c r="A17" s="457" t="str">
        <f>'Sales Data'!B18</f>
        <v>Product K</v>
      </c>
      <c r="B17" s="458">
        <f>'Recipe 1'!B51</f>
        <v>0</v>
      </c>
      <c r="C17" s="458">
        <f>'Costs Input'!B$34*'Costs Input'!B$12</f>
        <v>5</v>
      </c>
      <c r="D17" s="458">
        <f>'Costs Input'!B$41*'Costs Input'!B$12</f>
        <v>1</v>
      </c>
      <c r="E17" s="458">
        <f>'Costs Input'!B$48*'Costs Input'!B$12</f>
        <v>1</v>
      </c>
      <c r="F17" s="458">
        <f>'Costs Input'!G$25</f>
        <v>45</v>
      </c>
      <c r="G17" s="458">
        <f>IF(B17=0,0,'Costs Input'!F$25)</f>
        <v>0</v>
      </c>
      <c r="H17" s="459">
        <f t="shared" si="0"/>
        <v>52</v>
      </c>
      <c r="I17" s="460">
        <f>H17/'Costs Input'!B$12</f>
        <v>5.2</v>
      </c>
      <c r="J17" s="84"/>
      <c r="K17" s="84"/>
      <c r="L17" s="52"/>
      <c r="M17" s="52"/>
      <c r="N17" s="52"/>
      <c r="O17" s="52"/>
      <c r="P17" s="52"/>
      <c r="Q17" s="52"/>
      <c r="R17" s="52"/>
      <c r="S17" s="52"/>
      <c r="T17" s="52"/>
      <c r="U17" s="52"/>
      <c r="V17" s="52"/>
      <c r="W17" s="52"/>
    </row>
    <row r="18" spans="1:23" ht="15" outlineLevel="1">
      <c r="A18" s="457" t="str">
        <f>'Sales Data'!B19</f>
        <v>Product L</v>
      </c>
      <c r="B18" s="458">
        <f>'Recipe 1'!B52</f>
        <v>0</v>
      </c>
      <c r="C18" s="458">
        <f>'Costs Input'!B$34*'Costs Input'!B$12</f>
        <v>5</v>
      </c>
      <c r="D18" s="458">
        <f>'Costs Input'!B$41*'Costs Input'!B$12</f>
        <v>1</v>
      </c>
      <c r="E18" s="458">
        <f>'Costs Input'!B$48*'Costs Input'!B$12</f>
        <v>1</v>
      </c>
      <c r="F18" s="458">
        <f>'Costs Input'!G$25</f>
        <v>45</v>
      </c>
      <c r="G18" s="458">
        <f>IF(B18=0,0,'Costs Input'!F$25)</f>
        <v>0</v>
      </c>
      <c r="H18" s="459">
        <f t="shared" si="0"/>
        <v>52</v>
      </c>
      <c r="I18" s="460">
        <f>H18/'Costs Input'!B$12</f>
        <v>5.2</v>
      </c>
      <c r="J18" s="84"/>
      <c r="K18" s="84"/>
      <c r="L18" s="52"/>
      <c r="M18" s="52"/>
      <c r="N18" s="52"/>
      <c r="O18" s="52"/>
      <c r="P18" s="52"/>
      <c r="Q18" s="52"/>
      <c r="R18" s="52"/>
      <c r="S18" s="52"/>
      <c r="T18" s="52"/>
      <c r="U18" s="52"/>
      <c r="V18" s="52"/>
      <c r="W18" s="52"/>
    </row>
    <row r="19" spans="1:23" ht="15" outlineLevel="1">
      <c r="A19" s="461"/>
      <c r="B19" s="462"/>
      <c r="C19" s="462"/>
      <c r="D19" s="462"/>
      <c r="E19" s="462"/>
      <c r="F19" s="462"/>
      <c r="G19" s="462"/>
      <c r="H19" s="463"/>
      <c r="I19" s="464"/>
      <c r="J19" s="84"/>
      <c r="K19" s="84"/>
      <c r="L19" s="52"/>
      <c r="M19" s="52"/>
      <c r="N19" s="52"/>
      <c r="O19" s="52"/>
      <c r="P19" s="52"/>
      <c r="Q19" s="52"/>
      <c r="R19" s="52"/>
      <c r="S19" s="52"/>
      <c r="T19" s="52"/>
      <c r="U19" s="52"/>
      <c r="V19" s="52"/>
      <c r="W19" s="52"/>
    </row>
    <row r="20" spans="1:23" ht="15.75">
      <c r="A20" s="101" t="str">
        <f>'Costs Input'!A13</f>
        <v>600ml</v>
      </c>
      <c r="B20" s="462"/>
      <c r="C20" s="462"/>
      <c r="D20" s="462"/>
      <c r="E20" s="462"/>
      <c r="F20" s="462"/>
      <c r="G20" s="462"/>
      <c r="H20" s="463"/>
      <c r="I20" s="464"/>
      <c r="J20" s="84"/>
      <c r="K20" s="84"/>
      <c r="L20" s="52"/>
      <c r="M20" s="52"/>
      <c r="N20" s="52"/>
      <c r="O20" s="52"/>
      <c r="P20" s="52"/>
      <c r="Q20" s="52"/>
      <c r="R20" s="52"/>
      <c r="S20" s="52"/>
      <c r="T20" s="52"/>
      <c r="U20" s="52"/>
      <c r="V20" s="52"/>
      <c r="W20" s="52"/>
    </row>
    <row r="21" spans="1:23" ht="15" outlineLevel="1">
      <c r="A21" s="461" t="str">
        <f>'Sales Data'!B23</f>
        <v>Product A</v>
      </c>
      <c r="B21" s="458">
        <f>'Recipe 1'!B41</f>
        <v>84</v>
      </c>
      <c r="C21" s="458">
        <f>'Costs Input'!B$35*'Costs Input'!B$13</f>
        <v>2.4</v>
      </c>
      <c r="D21" s="458">
        <f>'Costs Input'!B$13*'Costs Input'!B$42</f>
        <v>0.8</v>
      </c>
      <c r="E21" s="458">
        <f>'Costs Input'!B$49*'Costs Input'!B$13</f>
        <v>0.8</v>
      </c>
      <c r="F21" s="458">
        <f>'Costs Input'!G$26</f>
        <v>0</v>
      </c>
      <c r="G21" s="458">
        <f>'Costs Input'!H$26</f>
        <v>0</v>
      </c>
      <c r="H21" s="459">
        <f>SUM(B21:G21)</f>
        <v>88</v>
      </c>
      <c r="I21" s="465">
        <f>H21/'Costs Input'!B$13</f>
        <v>11</v>
      </c>
      <c r="J21" s="84"/>
      <c r="K21" s="84"/>
      <c r="L21" s="52"/>
      <c r="M21" s="52"/>
      <c r="N21" s="52"/>
      <c r="O21" s="52"/>
      <c r="P21" s="52"/>
      <c r="Q21" s="52"/>
      <c r="R21" s="52"/>
      <c r="S21" s="52"/>
      <c r="T21" s="52"/>
      <c r="U21" s="52"/>
      <c r="V21" s="52"/>
      <c r="W21" s="52"/>
    </row>
    <row r="22" spans="1:23" ht="15" outlineLevel="1">
      <c r="A22" s="461" t="str">
        <f>'Sales Data'!B24</f>
        <v>Product B</v>
      </c>
      <c r="B22" s="458">
        <f>'Recipe 1'!B42</f>
        <v>0</v>
      </c>
      <c r="C22" s="458">
        <f>'Costs Input'!B$35*'Costs Input'!B$13</f>
        <v>2.4</v>
      </c>
      <c r="D22" s="458">
        <f>'Costs Input'!B$13*'Costs Input'!B$42</f>
        <v>0.8</v>
      </c>
      <c r="E22" s="458">
        <f>'Costs Input'!B$49*'Costs Input'!B$13</f>
        <v>0.8</v>
      </c>
      <c r="F22" s="458">
        <f>'Costs Input'!G$26</f>
        <v>0</v>
      </c>
      <c r="G22" s="458">
        <f>'Costs Input'!H$26</f>
        <v>0</v>
      </c>
      <c r="H22" s="459">
        <f aca="true" t="shared" si="1" ref="H22:H32">SUM(B22:G22)</f>
        <v>4</v>
      </c>
      <c r="I22" s="465">
        <f>H22/'Costs Input'!B$13</f>
        <v>0.5</v>
      </c>
      <c r="J22" s="84"/>
      <c r="K22" s="84"/>
      <c r="L22" s="52"/>
      <c r="M22" s="52"/>
      <c r="N22" s="52"/>
      <c r="O22" s="52"/>
      <c r="P22" s="52"/>
      <c r="Q22" s="52"/>
      <c r="R22" s="52"/>
      <c r="S22" s="52"/>
      <c r="T22" s="52"/>
      <c r="U22" s="52"/>
      <c r="V22" s="52"/>
      <c r="W22" s="52"/>
    </row>
    <row r="23" spans="1:23" ht="15" outlineLevel="1">
      <c r="A23" s="461" t="str">
        <f>'Sales Data'!B25</f>
        <v>Product C</v>
      </c>
      <c r="B23" s="458">
        <f>'Recipe 1'!B43</f>
        <v>0</v>
      </c>
      <c r="C23" s="458">
        <f>'Costs Input'!B$35*'Costs Input'!B$13</f>
        <v>2.4</v>
      </c>
      <c r="D23" s="458">
        <f>'Costs Input'!B$13*'Costs Input'!B$42</f>
        <v>0.8</v>
      </c>
      <c r="E23" s="458">
        <f>'Costs Input'!B$49*'Costs Input'!B$13</f>
        <v>0.8</v>
      </c>
      <c r="F23" s="458">
        <f>'Costs Input'!G$26</f>
        <v>0</v>
      </c>
      <c r="G23" s="458">
        <f>'Costs Input'!H$26</f>
        <v>0</v>
      </c>
      <c r="H23" s="459">
        <f t="shared" si="1"/>
        <v>4</v>
      </c>
      <c r="I23" s="465">
        <f>H23/'Costs Input'!B$13</f>
        <v>0.5</v>
      </c>
      <c r="J23" s="84"/>
      <c r="K23" s="84"/>
      <c r="L23" s="52"/>
      <c r="M23" s="52"/>
      <c r="N23" s="52"/>
      <c r="O23" s="52"/>
      <c r="P23" s="52"/>
      <c r="Q23" s="52"/>
      <c r="R23" s="52"/>
      <c r="S23" s="52"/>
      <c r="T23" s="52"/>
      <c r="U23" s="52"/>
      <c r="V23" s="52"/>
      <c r="W23" s="52"/>
    </row>
    <row r="24" spans="1:23" ht="15" outlineLevel="1">
      <c r="A24" s="461" t="str">
        <f>'Sales Data'!B26</f>
        <v>Product D</v>
      </c>
      <c r="B24" s="458">
        <f>'Recipe 1'!B44</f>
        <v>0</v>
      </c>
      <c r="C24" s="458">
        <f>'Costs Input'!B$35*'Costs Input'!B$13</f>
        <v>2.4</v>
      </c>
      <c r="D24" s="458">
        <f>'Costs Input'!B$13*'Costs Input'!B$42</f>
        <v>0.8</v>
      </c>
      <c r="E24" s="458">
        <f>'Costs Input'!B$49*'Costs Input'!B$13</f>
        <v>0.8</v>
      </c>
      <c r="F24" s="458">
        <f>'Costs Input'!G$26</f>
        <v>0</v>
      </c>
      <c r="G24" s="458">
        <f>'Costs Input'!H$26</f>
        <v>0</v>
      </c>
      <c r="H24" s="459">
        <f t="shared" si="1"/>
        <v>4</v>
      </c>
      <c r="I24" s="465">
        <f>H24/'Costs Input'!B$13</f>
        <v>0.5</v>
      </c>
      <c r="J24" s="84"/>
      <c r="K24" s="84"/>
      <c r="L24" s="52"/>
      <c r="M24" s="52"/>
      <c r="N24" s="52"/>
      <c r="O24" s="52"/>
      <c r="P24" s="52"/>
      <c r="Q24" s="52"/>
      <c r="R24" s="52"/>
      <c r="S24" s="52"/>
      <c r="T24" s="52"/>
      <c r="U24" s="52"/>
      <c r="V24" s="52"/>
      <c r="W24" s="52"/>
    </row>
    <row r="25" spans="1:23" ht="15" outlineLevel="1">
      <c r="A25" s="461" t="str">
        <f>'Sales Data'!B27</f>
        <v>Product E</v>
      </c>
      <c r="B25" s="458">
        <f>'Recipe 1'!B45</f>
        <v>0</v>
      </c>
      <c r="C25" s="458">
        <f>'Costs Input'!B$35*'Costs Input'!B$13</f>
        <v>2.4</v>
      </c>
      <c r="D25" s="458">
        <f>'Costs Input'!B$13*'Costs Input'!B$42</f>
        <v>0.8</v>
      </c>
      <c r="E25" s="458">
        <f>'Costs Input'!B$49*'Costs Input'!B$13</f>
        <v>0.8</v>
      </c>
      <c r="F25" s="458">
        <f>'Costs Input'!G$26</f>
        <v>0</v>
      </c>
      <c r="G25" s="458">
        <f>'Costs Input'!H$26</f>
        <v>0</v>
      </c>
      <c r="H25" s="459">
        <f t="shared" si="1"/>
        <v>4</v>
      </c>
      <c r="I25" s="465">
        <f>H25/'Costs Input'!B$13</f>
        <v>0.5</v>
      </c>
      <c r="J25" s="84"/>
      <c r="K25" s="84"/>
      <c r="L25" s="52"/>
      <c r="M25" s="52"/>
      <c r="N25" s="52"/>
      <c r="O25" s="52"/>
      <c r="P25" s="52"/>
      <c r="Q25" s="52"/>
      <c r="R25" s="52"/>
      <c r="S25" s="52"/>
      <c r="T25" s="52"/>
      <c r="U25" s="52"/>
      <c r="V25" s="52"/>
      <c r="W25" s="52"/>
    </row>
    <row r="26" spans="1:23" ht="15" outlineLevel="1">
      <c r="A26" s="461" t="str">
        <f>'Sales Data'!B28</f>
        <v>Product F</v>
      </c>
      <c r="B26" s="458">
        <f>'Recipe 1'!B46</f>
        <v>0</v>
      </c>
      <c r="C26" s="458">
        <f>'Costs Input'!B$35*'Costs Input'!B$13</f>
        <v>2.4</v>
      </c>
      <c r="D26" s="458">
        <f>'Costs Input'!B$13*'Costs Input'!B$42</f>
        <v>0.8</v>
      </c>
      <c r="E26" s="458">
        <f>'Costs Input'!B$49*'Costs Input'!B$13</f>
        <v>0.8</v>
      </c>
      <c r="F26" s="458">
        <f>'Costs Input'!G$26</f>
        <v>0</v>
      </c>
      <c r="G26" s="458">
        <f>'Costs Input'!H$26</f>
        <v>0</v>
      </c>
      <c r="H26" s="459">
        <f t="shared" si="1"/>
        <v>4</v>
      </c>
      <c r="I26" s="465">
        <f>H26/'Costs Input'!B$13</f>
        <v>0.5</v>
      </c>
      <c r="J26" s="84"/>
      <c r="K26" s="84"/>
      <c r="L26" s="52"/>
      <c r="M26" s="52"/>
      <c r="N26" s="52"/>
      <c r="O26" s="52"/>
      <c r="P26" s="52"/>
      <c r="Q26" s="52"/>
      <c r="R26" s="52"/>
      <c r="S26" s="52"/>
      <c r="T26" s="52"/>
      <c r="U26" s="52"/>
      <c r="V26" s="52"/>
      <c r="W26" s="52"/>
    </row>
    <row r="27" spans="1:23" ht="15" outlineLevel="1">
      <c r="A27" s="461" t="str">
        <f>'Sales Data'!B29</f>
        <v>Product G</v>
      </c>
      <c r="B27" s="458">
        <f>'Recipe 1'!B47</f>
        <v>0</v>
      </c>
      <c r="C27" s="458">
        <f>'Costs Input'!B$35*'Costs Input'!B$13</f>
        <v>2.4</v>
      </c>
      <c r="D27" s="458">
        <f>'Costs Input'!B$13*'Costs Input'!B$42</f>
        <v>0.8</v>
      </c>
      <c r="E27" s="458">
        <f>'Costs Input'!B$49*'Costs Input'!B$13</f>
        <v>0.8</v>
      </c>
      <c r="F27" s="458">
        <f>'Costs Input'!G$26</f>
        <v>0</v>
      </c>
      <c r="G27" s="458">
        <f>'Costs Input'!H$26</f>
        <v>0</v>
      </c>
      <c r="H27" s="459">
        <f t="shared" si="1"/>
        <v>4</v>
      </c>
      <c r="I27" s="465">
        <f>H27/'Costs Input'!B$13</f>
        <v>0.5</v>
      </c>
      <c r="J27" s="84"/>
      <c r="K27" s="84"/>
      <c r="L27" s="52"/>
      <c r="M27" s="52"/>
      <c r="N27" s="52"/>
      <c r="O27" s="52"/>
      <c r="P27" s="52"/>
      <c r="Q27" s="52"/>
      <c r="R27" s="52"/>
      <c r="S27" s="52"/>
      <c r="T27" s="52"/>
      <c r="U27" s="52"/>
      <c r="V27" s="52"/>
      <c r="W27" s="52"/>
    </row>
    <row r="28" spans="1:23" ht="15" outlineLevel="1">
      <c r="A28" s="461" t="str">
        <f>'Sales Data'!B30</f>
        <v>Product H</v>
      </c>
      <c r="B28" s="458">
        <f>'Recipe 1'!B48</f>
        <v>0</v>
      </c>
      <c r="C28" s="458">
        <f>'Costs Input'!B$35*'Costs Input'!B$13</f>
        <v>2.4</v>
      </c>
      <c r="D28" s="458">
        <f>'Costs Input'!B$13*'Costs Input'!B$42</f>
        <v>0.8</v>
      </c>
      <c r="E28" s="458">
        <f>'Costs Input'!B$49*'Costs Input'!B$13</f>
        <v>0.8</v>
      </c>
      <c r="F28" s="458">
        <f>'Costs Input'!G$26</f>
        <v>0</v>
      </c>
      <c r="G28" s="458">
        <f>'Costs Input'!H$26</f>
        <v>0</v>
      </c>
      <c r="H28" s="459">
        <f t="shared" si="1"/>
        <v>4</v>
      </c>
      <c r="I28" s="465">
        <f>H28/'Costs Input'!B$13</f>
        <v>0.5</v>
      </c>
      <c r="J28" s="84"/>
      <c r="K28" s="84"/>
      <c r="L28" s="52"/>
      <c r="M28" s="52"/>
      <c r="N28" s="52"/>
      <c r="O28" s="52"/>
      <c r="P28" s="52"/>
      <c r="Q28" s="52"/>
      <c r="R28" s="52"/>
      <c r="S28" s="52"/>
      <c r="T28" s="52"/>
      <c r="U28" s="52"/>
      <c r="V28" s="52"/>
      <c r="W28" s="52"/>
    </row>
    <row r="29" spans="1:23" ht="15" outlineLevel="1">
      <c r="A29" s="461" t="str">
        <f>'Sales Data'!B31</f>
        <v>Product I</v>
      </c>
      <c r="B29" s="458">
        <f>'Recipe 1'!B49</f>
        <v>0</v>
      </c>
      <c r="C29" s="458">
        <f>'Costs Input'!B$35*'Costs Input'!B$13</f>
        <v>2.4</v>
      </c>
      <c r="D29" s="458">
        <f>'Costs Input'!B$13*'Costs Input'!B$42</f>
        <v>0.8</v>
      </c>
      <c r="E29" s="458">
        <f>'Costs Input'!B$49*'Costs Input'!B$13</f>
        <v>0.8</v>
      </c>
      <c r="F29" s="458">
        <f>'Costs Input'!G$26</f>
        <v>0</v>
      </c>
      <c r="G29" s="458">
        <f>'Costs Input'!H$26</f>
        <v>0</v>
      </c>
      <c r="H29" s="459">
        <f t="shared" si="1"/>
        <v>4</v>
      </c>
      <c r="I29" s="465">
        <f>H29/'Costs Input'!B$13</f>
        <v>0.5</v>
      </c>
      <c r="J29" s="84"/>
      <c r="K29" s="84"/>
      <c r="L29" s="52"/>
      <c r="M29" s="52"/>
      <c r="N29" s="52"/>
      <c r="O29" s="52"/>
      <c r="P29" s="52"/>
      <c r="Q29" s="52"/>
      <c r="R29" s="52"/>
      <c r="S29" s="52"/>
      <c r="T29" s="52"/>
      <c r="U29" s="52"/>
      <c r="V29" s="52"/>
      <c r="W29" s="52"/>
    </row>
    <row r="30" spans="1:23" ht="15" outlineLevel="1">
      <c r="A30" s="461" t="str">
        <f>'Sales Data'!B32</f>
        <v>Product J</v>
      </c>
      <c r="B30" s="458">
        <f>'Recipe 1'!B50</f>
        <v>0</v>
      </c>
      <c r="C30" s="458">
        <f>'Costs Input'!B$35*'Costs Input'!B$13</f>
        <v>2.4</v>
      </c>
      <c r="D30" s="458">
        <f>'Costs Input'!B$13*'Costs Input'!B$42</f>
        <v>0.8</v>
      </c>
      <c r="E30" s="458">
        <f>'Costs Input'!B$49*'Costs Input'!B$13</f>
        <v>0.8</v>
      </c>
      <c r="F30" s="458">
        <f>'Costs Input'!G$26</f>
        <v>0</v>
      </c>
      <c r="G30" s="458">
        <f>'Costs Input'!H$26</f>
        <v>0</v>
      </c>
      <c r="H30" s="459">
        <f t="shared" si="1"/>
        <v>4</v>
      </c>
      <c r="I30" s="465">
        <f>H30/'Costs Input'!B$13</f>
        <v>0.5</v>
      </c>
      <c r="J30" s="84"/>
      <c r="K30" s="84"/>
      <c r="L30" s="52"/>
      <c r="M30" s="52"/>
      <c r="N30" s="52"/>
      <c r="O30" s="52"/>
      <c r="P30" s="52"/>
      <c r="Q30" s="52"/>
      <c r="R30" s="52"/>
      <c r="S30" s="52"/>
      <c r="T30" s="52"/>
      <c r="U30" s="52"/>
      <c r="V30" s="52"/>
      <c r="W30" s="52"/>
    </row>
    <row r="31" spans="1:23" ht="15" outlineLevel="1">
      <c r="A31" s="461" t="str">
        <f>'Sales Data'!B33</f>
        <v>Product K</v>
      </c>
      <c r="B31" s="458">
        <f>'Recipe 1'!B51</f>
        <v>0</v>
      </c>
      <c r="C31" s="458">
        <f>'Costs Input'!B$35*'Costs Input'!B$13</f>
        <v>2.4</v>
      </c>
      <c r="D31" s="458">
        <f>'Costs Input'!B$13*'Costs Input'!B$42</f>
        <v>0.8</v>
      </c>
      <c r="E31" s="458">
        <f>'Costs Input'!B$49*'Costs Input'!B$13</f>
        <v>0.8</v>
      </c>
      <c r="F31" s="458">
        <f>'Costs Input'!G$26</f>
        <v>0</v>
      </c>
      <c r="G31" s="458">
        <f>'Costs Input'!H$26</f>
        <v>0</v>
      </c>
      <c r="H31" s="459">
        <f t="shared" si="1"/>
        <v>4</v>
      </c>
      <c r="I31" s="465">
        <f>H31/'Costs Input'!B$13</f>
        <v>0.5</v>
      </c>
      <c r="J31" s="84"/>
      <c r="K31" s="84"/>
      <c r="L31" s="52"/>
      <c r="M31" s="52"/>
      <c r="N31" s="52"/>
      <c r="O31" s="52"/>
      <c r="P31" s="52"/>
      <c r="Q31" s="52"/>
      <c r="R31" s="52"/>
      <c r="S31" s="52"/>
      <c r="T31" s="52"/>
      <c r="U31" s="52"/>
      <c r="V31" s="52"/>
      <c r="W31" s="52"/>
    </row>
    <row r="32" spans="1:23" ht="15" outlineLevel="1">
      <c r="A32" s="461" t="str">
        <f>'Sales Data'!B34</f>
        <v>Product L</v>
      </c>
      <c r="B32" s="458">
        <f>'Recipe 1'!B52</f>
        <v>0</v>
      </c>
      <c r="C32" s="458">
        <f>'Costs Input'!B$35*'Costs Input'!B$13</f>
        <v>2.4</v>
      </c>
      <c r="D32" s="458">
        <f>'Costs Input'!B$13*'Costs Input'!B$42</f>
        <v>0.8</v>
      </c>
      <c r="E32" s="458">
        <f>'Costs Input'!B$49*'Costs Input'!B$13</f>
        <v>0.8</v>
      </c>
      <c r="F32" s="458">
        <f>'Costs Input'!G$26</f>
        <v>0</v>
      </c>
      <c r="G32" s="458">
        <f>'Costs Input'!H$26</f>
        <v>0</v>
      </c>
      <c r="H32" s="459">
        <f t="shared" si="1"/>
        <v>4</v>
      </c>
      <c r="I32" s="465">
        <f>H32/'Costs Input'!B$13</f>
        <v>0.5</v>
      </c>
      <c r="J32" s="84"/>
      <c r="K32" s="84"/>
      <c r="L32" s="52"/>
      <c r="M32" s="52"/>
      <c r="N32" s="52"/>
      <c r="O32" s="52"/>
      <c r="P32" s="52"/>
      <c r="Q32" s="52"/>
      <c r="R32" s="52"/>
      <c r="S32" s="52"/>
      <c r="T32" s="52"/>
      <c r="U32" s="52"/>
      <c r="V32" s="52"/>
      <c r="W32" s="52"/>
    </row>
    <row r="33" spans="1:23" ht="15.75" thickBot="1">
      <c r="A33" s="466"/>
      <c r="B33" s="467"/>
      <c r="C33" s="467"/>
      <c r="D33" s="467"/>
      <c r="E33" s="467"/>
      <c r="F33" s="467"/>
      <c r="G33" s="467"/>
      <c r="H33" s="468"/>
      <c r="I33" s="469"/>
      <c r="J33" s="52"/>
      <c r="K33" s="52"/>
      <c r="L33" s="52"/>
      <c r="M33" s="52"/>
      <c r="N33" s="52"/>
      <c r="O33" s="52"/>
      <c r="P33" s="52"/>
      <c r="Q33" s="52"/>
      <c r="R33" s="52"/>
      <c r="S33" s="52"/>
      <c r="T33" s="52"/>
      <c r="U33" s="52"/>
      <c r="V33" s="52"/>
      <c r="W33" s="52"/>
    </row>
    <row r="34" spans="1:23" ht="12.75">
      <c r="A34" s="52"/>
      <c r="B34" s="52"/>
      <c r="C34" s="52"/>
      <c r="D34" s="52"/>
      <c r="E34" s="52"/>
      <c r="F34" s="52"/>
      <c r="G34" s="52"/>
      <c r="H34" s="52"/>
      <c r="I34" s="52"/>
      <c r="J34" s="52"/>
      <c r="K34" s="52"/>
      <c r="L34" s="52"/>
      <c r="M34" s="52"/>
      <c r="N34" s="52"/>
      <c r="O34" s="52"/>
      <c r="P34" s="52"/>
      <c r="Q34" s="52"/>
      <c r="R34" s="52"/>
      <c r="S34" s="52"/>
      <c r="T34" s="52"/>
      <c r="U34" s="52"/>
      <c r="V34" s="52"/>
      <c r="W34" s="52"/>
    </row>
    <row r="35" spans="1:23" ht="13.5" thickBot="1">
      <c r="A35" s="52"/>
      <c r="B35" s="52"/>
      <c r="C35" s="52"/>
      <c r="D35" s="52"/>
      <c r="E35" s="52"/>
      <c r="F35" s="52"/>
      <c r="G35" s="52"/>
      <c r="H35" s="52"/>
      <c r="I35" s="52"/>
      <c r="J35" s="52"/>
      <c r="K35" s="52"/>
      <c r="L35" s="52"/>
      <c r="M35" s="52"/>
      <c r="N35" s="52"/>
      <c r="O35" s="52"/>
      <c r="P35" s="52"/>
      <c r="Q35" s="52"/>
      <c r="R35" s="52"/>
      <c r="S35" s="52"/>
      <c r="T35" s="52"/>
      <c r="U35" s="52"/>
      <c r="V35" s="52"/>
      <c r="W35" s="52"/>
    </row>
    <row r="36" spans="1:23" ht="18.75" thickBot="1">
      <c r="A36" s="93" t="str">
        <f>'Costs Input'!A7</f>
        <v>Recipe 2</v>
      </c>
      <c r="B36" s="73"/>
      <c r="C36" s="94"/>
      <c r="D36" s="94"/>
      <c r="E36" s="95"/>
      <c r="F36" s="52"/>
      <c r="G36" s="52"/>
      <c r="H36" s="480" t="s">
        <v>53</v>
      </c>
      <c r="I36" s="140"/>
      <c r="J36" s="52"/>
      <c r="K36" s="52"/>
      <c r="L36" s="52"/>
      <c r="M36" s="52"/>
      <c r="N36" s="52"/>
      <c r="O36" s="52"/>
      <c r="P36" s="52"/>
      <c r="Q36" s="52"/>
      <c r="R36" s="52"/>
      <c r="S36" s="52"/>
      <c r="T36" s="52"/>
      <c r="U36" s="52"/>
      <c r="V36" s="52"/>
      <c r="W36" s="52"/>
    </row>
    <row r="37" spans="1:23" ht="16.5" thickBot="1">
      <c r="A37" s="96" t="s">
        <v>52</v>
      </c>
      <c r="B37" s="96" t="s">
        <v>0</v>
      </c>
      <c r="C37" s="96" t="s">
        <v>3</v>
      </c>
      <c r="D37" s="96" t="s">
        <v>4</v>
      </c>
      <c r="E37" s="96" t="s">
        <v>5</v>
      </c>
      <c r="F37" s="96" t="s">
        <v>23</v>
      </c>
      <c r="G37" s="470" t="s">
        <v>24</v>
      </c>
      <c r="H37" s="96" t="s">
        <v>29</v>
      </c>
      <c r="I37" s="96" t="s">
        <v>33</v>
      </c>
      <c r="J37" s="52"/>
      <c r="K37" s="52"/>
      <c r="L37" s="52"/>
      <c r="M37" s="52"/>
      <c r="N37" s="52"/>
      <c r="O37" s="52"/>
      <c r="P37" s="52"/>
      <c r="Q37" s="52"/>
      <c r="R37" s="52"/>
      <c r="S37" s="52"/>
      <c r="T37" s="52"/>
      <c r="U37" s="52"/>
      <c r="V37" s="52"/>
      <c r="W37" s="52"/>
    </row>
    <row r="38" spans="1:23" ht="15.75">
      <c r="A38" s="102" t="str">
        <f>'Costs Input'!A15</f>
        <v>Package Size 1</v>
      </c>
      <c r="B38" s="471"/>
      <c r="C38" s="471"/>
      <c r="D38" s="471"/>
      <c r="E38" s="471"/>
      <c r="F38" s="471"/>
      <c r="G38" s="471"/>
      <c r="H38" s="102"/>
      <c r="I38" s="472"/>
      <c r="J38" s="52"/>
      <c r="K38" s="52"/>
      <c r="L38" s="52"/>
      <c r="M38" s="52"/>
      <c r="N38" s="52"/>
      <c r="O38" s="52"/>
      <c r="P38" s="52"/>
      <c r="Q38" s="52"/>
      <c r="R38" s="52"/>
      <c r="S38" s="52"/>
      <c r="T38" s="52"/>
      <c r="U38" s="52"/>
      <c r="V38" s="52"/>
      <c r="W38" s="52"/>
    </row>
    <row r="39" spans="1:23" ht="15" outlineLevel="1">
      <c r="A39" s="473" t="str">
        <f>'Recipe 2'!A9</f>
        <v>a</v>
      </c>
      <c r="B39" s="458">
        <f>'Recipe 2'!B38</f>
        <v>0</v>
      </c>
      <c r="C39" s="458">
        <f>'Costs Input'!B$36*'Costs Input'!B$15</f>
        <v>0</v>
      </c>
      <c r="D39" s="458">
        <f>'Costs Input'!B$43*'Costs Input'!B$15</f>
        <v>0</v>
      </c>
      <c r="E39" s="458">
        <f>'Costs Input'!B$50*'Costs Input'!B$15</f>
        <v>0</v>
      </c>
      <c r="F39" s="474">
        <f>'Costs Input'!G$27</f>
        <v>0</v>
      </c>
      <c r="G39" s="458">
        <f>IF(B39=0,0,'Costs Input'!F$27)</f>
        <v>0</v>
      </c>
      <c r="H39" s="459">
        <f>SUM(B39:G39)</f>
        <v>0</v>
      </c>
      <c r="I39" s="465" t="e">
        <f>H39/'Costs Input'!B$15</f>
        <v>#DIV/0!</v>
      </c>
      <c r="J39" s="52"/>
      <c r="K39" s="52"/>
      <c r="L39" s="52"/>
      <c r="M39" s="52"/>
      <c r="N39" s="52"/>
      <c r="O39" s="52"/>
      <c r="P39" s="52"/>
      <c r="Q39" s="52"/>
      <c r="R39" s="52"/>
      <c r="S39" s="52"/>
      <c r="T39" s="52"/>
      <c r="U39" s="52"/>
      <c r="V39" s="52"/>
      <c r="W39" s="52"/>
    </row>
    <row r="40" spans="1:23" ht="15" outlineLevel="1">
      <c r="A40" s="473" t="str">
        <f>'Recipe 2'!A10</f>
        <v>b</v>
      </c>
      <c r="B40" s="458">
        <f>'Recipe 2'!B39</f>
        <v>0</v>
      </c>
      <c r="C40" s="458">
        <f>'Costs Input'!B$36*'Costs Input'!B$15</f>
        <v>0</v>
      </c>
      <c r="D40" s="458">
        <f>'Costs Input'!B$43*'Costs Input'!B$15</f>
        <v>0</v>
      </c>
      <c r="E40" s="458">
        <f>'Costs Input'!B$50*'Costs Input'!B$15</f>
        <v>0</v>
      </c>
      <c r="F40" s="474">
        <f>'Costs Input'!G$27</f>
        <v>0</v>
      </c>
      <c r="G40" s="458">
        <f>IF(B40=0,0,'Costs Input'!F$27)</f>
        <v>0</v>
      </c>
      <c r="H40" s="459">
        <f aca="true" t="shared" si="2" ref="H40:H50">SUM(B40:G40)</f>
        <v>0</v>
      </c>
      <c r="I40" s="465" t="e">
        <f>H40/'Costs Input'!B$15</f>
        <v>#DIV/0!</v>
      </c>
      <c r="J40" s="52"/>
      <c r="K40" s="52"/>
      <c r="L40" s="52"/>
      <c r="M40" s="52"/>
      <c r="N40" s="52"/>
      <c r="O40" s="52"/>
      <c r="P40" s="52"/>
      <c r="Q40" s="52"/>
      <c r="R40" s="52"/>
      <c r="S40" s="52"/>
      <c r="T40" s="52"/>
      <c r="U40" s="52"/>
      <c r="V40" s="52"/>
      <c r="W40" s="52"/>
    </row>
    <row r="41" spans="1:23" ht="15" outlineLevel="1">
      <c r="A41" s="473" t="str">
        <f>'Recipe 2'!A11</f>
        <v>c</v>
      </c>
      <c r="B41" s="458">
        <f>'Recipe 2'!B40</f>
        <v>0</v>
      </c>
      <c r="C41" s="458">
        <f>'Costs Input'!B$36*'Costs Input'!B$15</f>
        <v>0</v>
      </c>
      <c r="D41" s="458">
        <f>'Costs Input'!B$43*'Costs Input'!B$15</f>
        <v>0</v>
      </c>
      <c r="E41" s="458">
        <f>'Costs Input'!B$50*'Costs Input'!B$15</f>
        <v>0</v>
      </c>
      <c r="F41" s="474">
        <f>'Costs Input'!G$27</f>
        <v>0</v>
      </c>
      <c r="G41" s="458">
        <f>IF(B41=0,0,'Costs Input'!F$27)</f>
        <v>0</v>
      </c>
      <c r="H41" s="459">
        <f t="shared" si="2"/>
        <v>0</v>
      </c>
      <c r="I41" s="465" t="e">
        <f>H41/'Costs Input'!B$15</f>
        <v>#DIV/0!</v>
      </c>
      <c r="J41" s="52"/>
      <c r="K41" s="52"/>
      <c r="L41" s="52"/>
      <c r="M41" s="52"/>
      <c r="N41" s="52"/>
      <c r="O41" s="52"/>
      <c r="P41" s="52"/>
      <c r="Q41" s="52"/>
      <c r="R41" s="52"/>
      <c r="S41" s="52"/>
      <c r="T41" s="52"/>
      <c r="U41" s="52"/>
      <c r="V41" s="52"/>
      <c r="W41" s="52"/>
    </row>
    <row r="42" spans="1:23" ht="15" outlineLevel="1">
      <c r="A42" s="473" t="str">
        <f>'Recipe 2'!A12</f>
        <v>d</v>
      </c>
      <c r="B42" s="458">
        <f>'Recipe 2'!B41</f>
        <v>0</v>
      </c>
      <c r="C42" s="458">
        <f>'Costs Input'!B$36*'Costs Input'!B$15</f>
        <v>0</v>
      </c>
      <c r="D42" s="458">
        <f>'Costs Input'!B$43*'Costs Input'!B$15</f>
        <v>0</v>
      </c>
      <c r="E42" s="458">
        <f>'Costs Input'!B$50*'Costs Input'!B$15</f>
        <v>0</v>
      </c>
      <c r="F42" s="474">
        <f>'Costs Input'!G$27</f>
        <v>0</v>
      </c>
      <c r="G42" s="458">
        <f>IF(B42=0,0,'Costs Input'!F$27)</f>
        <v>0</v>
      </c>
      <c r="H42" s="459">
        <f t="shared" si="2"/>
        <v>0</v>
      </c>
      <c r="I42" s="465" t="e">
        <f>H42/'Costs Input'!B$15</f>
        <v>#DIV/0!</v>
      </c>
      <c r="J42" s="52"/>
      <c r="K42" s="52"/>
      <c r="L42" s="52"/>
      <c r="M42" s="52"/>
      <c r="N42" s="52"/>
      <c r="O42" s="52"/>
      <c r="P42" s="52"/>
      <c r="Q42" s="52"/>
      <c r="R42" s="52"/>
      <c r="S42" s="52"/>
      <c r="T42" s="52"/>
      <c r="U42" s="52"/>
      <c r="V42" s="52"/>
      <c r="W42" s="52"/>
    </row>
    <row r="43" spans="1:23" ht="15" outlineLevel="1">
      <c r="A43" s="473" t="str">
        <f>'Recipe 2'!A13</f>
        <v>e</v>
      </c>
      <c r="B43" s="458">
        <f>'Recipe 2'!B42</f>
        <v>0</v>
      </c>
      <c r="C43" s="458">
        <f>'Costs Input'!B$36*'Costs Input'!B$15</f>
        <v>0</v>
      </c>
      <c r="D43" s="458">
        <f>'Costs Input'!B$43*'Costs Input'!B$15</f>
        <v>0</v>
      </c>
      <c r="E43" s="458">
        <f>'Costs Input'!B$50*'Costs Input'!B$15</f>
        <v>0</v>
      </c>
      <c r="F43" s="474">
        <f>'Costs Input'!G$27</f>
        <v>0</v>
      </c>
      <c r="G43" s="458">
        <f>IF(B43=0,0,'Costs Input'!F$27)</f>
        <v>0</v>
      </c>
      <c r="H43" s="459">
        <f t="shared" si="2"/>
        <v>0</v>
      </c>
      <c r="I43" s="465" t="e">
        <f>H43/'Costs Input'!B$15</f>
        <v>#DIV/0!</v>
      </c>
      <c r="J43" s="52"/>
      <c r="K43" s="52"/>
      <c r="L43" s="52"/>
      <c r="M43" s="52"/>
      <c r="N43" s="52"/>
      <c r="O43" s="52"/>
      <c r="P43" s="52"/>
      <c r="Q43" s="52"/>
      <c r="R43" s="52"/>
      <c r="S43" s="52"/>
      <c r="T43" s="52"/>
      <c r="U43" s="52"/>
      <c r="V43" s="52"/>
      <c r="W43" s="52"/>
    </row>
    <row r="44" spans="1:23" ht="15" outlineLevel="1">
      <c r="A44" s="473" t="str">
        <f>'Recipe 2'!A14</f>
        <v>f</v>
      </c>
      <c r="B44" s="458">
        <f>'Recipe 2'!B43</f>
        <v>0</v>
      </c>
      <c r="C44" s="458">
        <f>'Costs Input'!B$36*'Costs Input'!B$15</f>
        <v>0</v>
      </c>
      <c r="D44" s="458">
        <f>'Costs Input'!B$43*'Costs Input'!B$15</f>
        <v>0</v>
      </c>
      <c r="E44" s="458">
        <f>'Costs Input'!B$50*'Costs Input'!B$15</f>
        <v>0</v>
      </c>
      <c r="F44" s="474">
        <f>'Costs Input'!G$27</f>
        <v>0</v>
      </c>
      <c r="G44" s="458">
        <f>IF(B44=0,0,'Costs Input'!F$27)</f>
        <v>0</v>
      </c>
      <c r="H44" s="459">
        <f t="shared" si="2"/>
        <v>0</v>
      </c>
      <c r="I44" s="465" t="e">
        <f>H44/'Costs Input'!B$15</f>
        <v>#DIV/0!</v>
      </c>
      <c r="J44" s="52"/>
      <c r="K44" s="52"/>
      <c r="L44" s="52"/>
      <c r="M44" s="52"/>
      <c r="N44" s="52"/>
      <c r="O44" s="52"/>
      <c r="P44" s="52"/>
      <c r="Q44" s="52"/>
      <c r="R44" s="52"/>
      <c r="S44" s="52"/>
      <c r="T44" s="52"/>
      <c r="U44" s="52"/>
      <c r="V44" s="52"/>
      <c r="W44" s="52"/>
    </row>
    <row r="45" spans="1:23" ht="15" outlineLevel="1">
      <c r="A45" s="473" t="str">
        <f>'Recipe 2'!A15</f>
        <v>g</v>
      </c>
      <c r="B45" s="458">
        <f>'Recipe 2'!B44</f>
        <v>0</v>
      </c>
      <c r="C45" s="458">
        <f>'Costs Input'!B$36*'Costs Input'!B$15</f>
        <v>0</v>
      </c>
      <c r="D45" s="458">
        <f>'Costs Input'!B$43*'Costs Input'!B$15</f>
        <v>0</v>
      </c>
      <c r="E45" s="458">
        <f>'Costs Input'!B$50*'Costs Input'!B$15</f>
        <v>0</v>
      </c>
      <c r="F45" s="474">
        <f>'Costs Input'!G$27</f>
        <v>0</v>
      </c>
      <c r="G45" s="458">
        <f>IF(B45=0,0,'Costs Input'!F$27)</f>
        <v>0</v>
      </c>
      <c r="H45" s="459">
        <f t="shared" si="2"/>
        <v>0</v>
      </c>
      <c r="I45" s="465" t="e">
        <f>H45/'Costs Input'!B$15</f>
        <v>#DIV/0!</v>
      </c>
      <c r="J45" s="52"/>
      <c r="K45" s="52"/>
      <c r="L45" s="52"/>
      <c r="M45" s="52"/>
      <c r="N45" s="52"/>
      <c r="O45" s="52"/>
      <c r="P45" s="52"/>
      <c r="Q45" s="52"/>
      <c r="R45" s="52"/>
      <c r="S45" s="52"/>
      <c r="T45" s="52"/>
      <c r="U45" s="52"/>
      <c r="V45" s="52"/>
      <c r="W45" s="52"/>
    </row>
    <row r="46" spans="1:23" ht="15" outlineLevel="1">
      <c r="A46" s="473" t="str">
        <f>'Recipe 2'!A16</f>
        <v>h</v>
      </c>
      <c r="B46" s="458">
        <f>'Recipe 2'!B45</f>
        <v>0</v>
      </c>
      <c r="C46" s="458">
        <f>'Costs Input'!B$36*'Costs Input'!B$15</f>
        <v>0</v>
      </c>
      <c r="D46" s="458">
        <f>'Costs Input'!B$43*'Costs Input'!B$15</f>
        <v>0</v>
      </c>
      <c r="E46" s="458">
        <f>'Costs Input'!B$50*'Costs Input'!B$15</f>
        <v>0</v>
      </c>
      <c r="F46" s="474">
        <f>'Costs Input'!G$27</f>
        <v>0</v>
      </c>
      <c r="G46" s="458">
        <f>IF(B46=0,0,'Costs Input'!F$27)</f>
        <v>0</v>
      </c>
      <c r="H46" s="459">
        <f t="shared" si="2"/>
        <v>0</v>
      </c>
      <c r="I46" s="465" t="e">
        <f>H46/'Costs Input'!B$15</f>
        <v>#DIV/0!</v>
      </c>
      <c r="J46" s="52"/>
      <c r="K46" s="52"/>
      <c r="L46" s="52"/>
      <c r="M46" s="52"/>
      <c r="N46" s="52"/>
      <c r="O46" s="52"/>
      <c r="P46" s="52"/>
      <c r="Q46" s="52"/>
      <c r="R46" s="52"/>
      <c r="S46" s="52"/>
      <c r="T46" s="52"/>
      <c r="U46" s="52"/>
      <c r="V46" s="52"/>
      <c r="W46" s="52"/>
    </row>
    <row r="47" spans="1:23" ht="15" outlineLevel="1">
      <c r="A47" s="473" t="str">
        <f>'Recipe 2'!A17</f>
        <v>i</v>
      </c>
      <c r="B47" s="458">
        <f>'Recipe 2'!B46</f>
        <v>0</v>
      </c>
      <c r="C47" s="458">
        <f>'Costs Input'!B$36*'Costs Input'!B$15</f>
        <v>0</v>
      </c>
      <c r="D47" s="458">
        <f>'Costs Input'!B$43*'Costs Input'!B$15</f>
        <v>0</v>
      </c>
      <c r="E47" s="458">
        <f>'Costs Input'!B$50*'Costs Input'!B$15</f>
        <v>0</v>
      </c>
      <c r="F47" s="474">
        <f>'Costs Input'!G$27</f>
        <v>0</v>
      </c>
      <c r="G47" s="458">
        <f>IF(B47=0,0,'Costs Input'!F$27)</f>
        <v>0</v>
      </c>
      <c r="H47" s="459">
        <f t="shared" si="2"/>
        <v>0</v>
      </c>
      <c r="I47" s="465" t="e">
        <f>H47/'Costs Input'!B$15</f>
        <v>#DIV/0!</v>
      </c>
      <c r="J47" s="52"/>
      <c r="K47" s="52"/>
      <c r="L47" s="52"/>
      <c r="M47" s="52"/>
      <c r="N47" s="52"/>
      <c r="O47" s="52"/>
      <c r="P47" s="52"/>
      <c r="Q47" s="52"/>
      <c r="R47" s="52"/>
      <c r="S47" s="52"/>
      <c r="T47" s="52"/>
      <c r="U47" s="52"/>
      <c r="V47" s="52"/>
      <c r="W47" s="52"/>
    </row>
    <row r="48" spans="1:23" ht="15" outlineLevel="1">
      <c r="A48" s="473" t="str">
        <f>'Recipe 2'!A18</f>
        <v>j</v>
      </c>
      <c r="B48" s="458">
        <f>'Recipe 2'!B47</f>
        <v>0</v>
      </c>
      <c r="C48" s="458">
        <f>'Costs Input'!B$36*'Costs Input'!B$15</f>
        <v>0</v>
      </c>
      <c r="D48" s="458">
        <f>'Costs Input'!B$43*'Costs Input'!B$15</f>
        <v>0</v>
      </c>
      <c r="E48" s="458">
        <f>'Costs Input'!B$50*'Costs Input'!B$15</f>
        <v>0</v>
      </c>
      <c r="F48" s="474">
        <f>'Costs Input'!G$27</f>
        <v>0</v>
      </c>
      <c r="G48" s="458">
        <f>IF(B48=0,0,'Costs Input'!F$27)</f>
        <v>0</v>
      </c>
      <c r="H48" s="459">
        <f t="shared" si="2"/>
        <v>0</v>
      </c>
      <c r="I48" s="465" t="e">
        <f>H48/'Costs Input'!B$15</f>
        <v>#DIV/0!</v>
      </c>
      <c r="J48" s="52"/>
      <c r="K48" s="52"/>
      <c r="L48" s="52"/>
      <c r="M48" s="52"/>
      <c r="N48" s="52"/>
      <c r="O48" s="52"/>
      <c r="P48" s="52"/>
      <c r="Q48" s="52"/>
      <c r="R48" s="52"/>
      <c r="S48" s="52"/>
      <c r="T48" s="52"/>
      <c r="U48" s="52"/>
      <c r="V48" s="52"/>
      <c r="W48" s="52"/>
    </row>
    <row r="49" spans="1:23" ht="15" outlineLevel="1">
      <c r="A49" s="473" t="str">
        <f>'Recipe 2'!A19</f>
        <v>k</v>
      </c>
      <c r="B49" s="458">
        <f>'Recipe 2'!B48</f>
        <v>0</v>
      </c>
      <c r="C49" s="458">
        <f>'Costs Input'!B$36*'Costs Input'!B$15</f>
        <v>0</v>
      </c>
      <c r="D49" s="458">
        <f>'Costs Input'!B$43*'Costs Input'!B$15</f>
        <v>0</v>
      </c>
      <c r="E49" s="458">
        <f>'Costs Input'!B$50*'Costs Input'!B$15</f>
        <v>0</v>
      </c>
      <c r="F49" s="474">
        <f>'Costs Input'!G$27</f>
        <v>0</v>
      </c>
      <c r="G49" s="458">
        <f>IF(B49=0,0,'Costs Input'!F$27)</f>
        <v>0</v>
      </c>
      <c r="H49" s="459">
        <f t="shared" si="2"/>
        <v>0</v>
      </c>
      <c r="I49" s="465" t="e">
        <f>H49/'Costs Input'!B$15</f>
        <v>#DIV/0!</v>
      </c>
      <c r="J49" s="52"/>
      <c r="K49" s="52"/>
      <c r="L49" s="52"/>
      <c r="M49" s="52"/>
      <c r="N49" s="52"/>
      <c r="O49" s="52"/>
      <c r="P49" s="52"/>
      <c r="Q49" s="52"/>
      <c r="R49" s="52"/>
      <c r="S49" s="52"/>
      <c r="T49" s="52"/>
      <c r="U49" s="52"/>
      <c r="V49" s="52"/>
      <c r="W49" s="52"/>
    </row>
    <row r="50" spans="1:23" ht="15" outlineLevel="1">
      <c r="A50" s="475" t="str">
        <f>'Recipe 2'!A20</f>
        <v>l</v>
      </c>
      <c r="B50" s="458">
        <f>'Recipe 2'!B49</f>
        <v>0</v>
      </c>
      <c r="C50" s="458">
        <f>'Costs Input'!B$36*'Costs Input'!B$15</f>
        <v>0</v>
      </c>
      <c r="D50" s="458">
        <f>'Costs Input'!B$43*'Costs Input'!B$15</f>
        <v>0</v>
      </c>
      <c r="E50" s="458">
        <f>'Costs Input'!B$50*'Costs Input'!B$15</f>
        <v>0</v>
      </c>
      <c r="F50" s="474">
        <f>'Costs Input'!G$27</f>
        <v>0</v>
      </c>
      <c r="G50" s="458">
        <f>IF(B50=0,0,'Costs Input'!F$27)</f>
        <v>0</v>
      </c>
      <c r="H50" s="459">
        <f t="shared" si="2"/>
        <v>0</v>
      </c>
      <c r="I50" s="465" t="e">
        <f>H50/'Costs Input'!B$15</f>
        <v>#DIV/0!</v>
      </c>
      <c r="J50" s="52"/>
      <c r="K50" s="52"/>
      <c r="L50" s="52"/>
      <c r="M50" s="52"/>
      <c r="N50" s="52"/>
      <c r="O50" s="52"/>
      <c r="P50" s="52"/>
      <c r="Q50" s="52"/>
      <c r="R50" s="52"/>
      <c r="S50" s="52"/>
      <c r="T50" s="52"/>
      <c r="U50" s="52"/>
      <c r="V50" s="52"/>
      <c r="W50" s="52"/>
    </row>
    <row r="51" spans="1:23" ht="15" outlineLevel="1">
      <c r="A51" s="475"/>
      <c r="B51" s="462"/>
      <c r="C51" s="462"/>
      <c r="D51" s="462"/>
      <c r="E51" s="462"/>
      <c r="F51" s="476"/>
      <c r="G51" s="462"/>
      <c r="H51" s="463"/>
      <c r="I51" s="477"/>
      <c r="J51" s="52"/>
      <c r="K51" s="52"/>
      <c r="L51" s="52"/>
      <c r="M51" s="52"/>
      <c r="N51" s="52"/>
      <c r="O51" s="52"/>
      <c r="P51" s="52"/>
      <c r="Q51" s="52"/>
      <c r="R51" s="52"/>
      <c r="S51" s="52"/>
      <c r="T51" s="52"/>
      <c r="U51" s="52"/>
      <c r="V51" s="52"/>
      <c r="W51" s="52"/>
    </row>
    <row r="52" spans="1:23" ht="15.75">
      <c r="A52" s="99" t="str">
        <f>'Costs Input'!A16</f>
        <v>Package Size 2</v>
      </c>
      <c r="B52" s="455"/>
      <c r="C52" s="455"/>
      <c r="D52" s="455"/>
      <c r="E52" s="455"/>
      <c r="F52" s="455"/>
      <c r="G52" s="455"/>
      <c r="H52" s="99"/>
      <c r="I52" s="456"/>
      <c r="J52" s="52"/>
      <c r="K52" s="52"/>
      <c r="L52" s="52"/>
      <c r="M52" s="52"/>
      <c r="N52" s="52"/>
      <c r="O52" s="52"/>
      <c r="P52" s="52"/>
      <c r="Q52" s="52"/>
      <c r="R52" s="52"/>
      <c r="S52" s="52"/>
      <c r="T52" s="52"/>
      <c r="U52" s="52"/>
      <c r="V52" s="52"/>
      <c r="W52" s="52"/>
    </row>
    <row r="53" spans="1:23" ht="15" outlineLevel="1">
      <c r="A53" s="473" t="str">
        <f>'Recipe 2'!A9</f>
        <v>a</v>
      </c>
      <c r="B53" s="458">
        <f>'Recipe 2'!B38</f>
        <v>0</v>
      </c>
      <c r="C53" s="458">
        <f>'Costs Input'!B$37*'Costs Input'!B$16</f>
        <v>0</v>
      </c>
      <c r="D53" s="458">
        <f>'Costs Input'!B$44*'Costs Input'!B$16</f>
        <v>0</v>
      </c>
      <c r="E53" s="458">
        <f>'Costs Input'!B$51*'Costs Input'!B$16</f>
        <v>0</v>
      </c>
      <c r="F53" s="474">
        <f>'Costs Input'!G$28</f>
        <v>0</v>
      </c>
      <c r="G53" s="458">
        <f>IF(B53=0,0,'Costs Input'!F$28)</f>
        <v>0</v>
      </c>
      <c r="H53" s="459">
        <f>SUM(B53:G53)</f>
        <v>0</v>
      </c>
      <c r="I53" s="465" t="e">
        <f>H53/'Costs Input'!B$16</f>
        <v>#DIV/0!</v>
      </c>
      <c r="J53" s="52"/>
      <c r="K53" s="52"/>
      <c r="L53" s="52"/>
      <c r="M53" s="52"/>
      <c r="N53" s="52"/>
      <c r="O53" s="52"/>
      <c r="P53" s="52"/>
      <c r="Q53" s="52"/>
      <c r="R53" s="52"/>
      <c r="S53" s="52"/>
      <c r="T53" s="52"/>
      <c r="U53" s="52"/>
      <c r="V53" s="52"/>
      <c r="W53" s="52"/>
    </row>
    <row r="54" spans="1:23" ht="15" outlineLevel="1">
      <c r="A54" s="473" t="str">
        <f>'Recipe 2'!A10</f>
        <v>b</v>
      </c>
      <c r="B54" s="458">
        <f>'Recipe 2'!B39</f>
        <v>0</v>
      </c>
      <c r="C54" s="458">
        <f>'Costs Input'!B$37*'Costs Input'!B$16</f>
        <v>0</v>
      </c>
      <c r="D54" s="458">
        <f>'Costs Input'!B$44*'Costs Input'!B$16</f>
        <v>0</v>
      </c>
      <c r="E54" s="458">
        <f>'Costs Input'!B$51*'Costs Input'!B$16</f>
        <v>0</v>
      </c>
      <c r="F54" s="474">
        <f>'Costs Input'!G$28</f>
        <v>0</v>
      </c>
      <c r="G54" s="458">
        <f>IF(B54=0,0,'Costs Input'!F$28)</f>
        <v>0</v>
      </c>
      <c r="H54" s="459">
        <f aca="true" t="shared" si="3" ref="H54:H64">SUM(B54:G54)</f>
        <v>0</v>
      </c>
      <c r="I54" s="465" t="e">
        <f>H54/'Costs Input'!B$16</f>
        <v>#DIV/0!</v>
      </c>
      <c r="J54" s="52"/>
      <c r="K54" s="52"/>
      <c r="L54" s="52"/>
      <c r="M54" s="52"/>
      <c r="N54" s="52"/>
      <c r="O54" s="52"/>
      <c r="P54" s="52"/>
      <c r="Q54" s="52"/>
      <c r="R54" s="52"/>
      <c r="S54" s="52"/>
      <c r="T54" s="52"/>
      <c r="U54" s="52"/>
      <c r="V54" s="52"/>
      <c r="W54" s="52"/>
    </row>
    <row r="55" spans="1:23" ht="15" outlineLevel="1">
      <c r="A55" s="473" t="str">
        <f>'Recipe 2'!A11</f>
        <v>c</v>
      </c>
      <c r="B55" s="458">
        <f>'Recipe 2'!B40</f>
        <v>0</v>
      </c>
      <c r="C55" s="458">
        <f>'Costs Input'!B$37*'Costs Input'!B$16</f>
        <v>0</v>
      </c>
      <c r="D55" s="458">
        <f>'Costs Input'!B$44*'Costs Input'!B$16</f>
        <v>0</v>
      </c>
      <c r="E55" s="458">
        <f>'Costs Input'!B$51*'Costs Input'!B$16</f>
        <v>0</v>
      </c>
      <c r="F55" s="474">
        <f>'Costs Input'!G$28</f>
        <v>0</v>
      </c>
      <c r="G55" s="458">
        <f>IF(B55=0,0,'Costs Input'!F$28)</f>
        <v>0</v>
      </c>
      <c r="H55" s="459">
        <f t="shared" si="3"/>
        <v>0</v>
      </c>
      <c r="I55" s="465" t="e">
        <f>H55/'Costs Input'!B$16</f>
        <v>#DIV/0!</v>
      </c>
      <c r="J55" s="52"/>
      <c r="K55" s="52"/>
      <c r="L55" s="52"/>
      <c r="M55" s="52"/>
      <c r="N55" s="52"/>
      <c r="O55" s="52"/>
      <c r="P55" s="52"/>
      <c r="Q55" s="52"/>
      <c r="R55" s="52"/>
      <c r="S55" s="52"/>
      <c r="T55" s="52"/>
      <c r="U55" s="52"/>
      <c r="V55" s="52"/>
      <c r="W55" s="52"/>
    </row>
    <row r="56" spans="1:23" ht="15" outlineLevel="1">
      <c r="A56" s="473" t="str">
        <f>'Recipe 2'!A12</f>
        <v>d</v>
      </c>
      <c r="B56" s="458">
        <f>'Recipe 2'!B41</f>
        <v>0</v>
      </c>
      <c r="C56" s="458">
        <f>'Costs Input'!B$37*'Costs Input'!B$16</f>
        <v>0</v>
      </c>
      <c r="D56" s="458">
        <f>'Costs Input'!B$44*'Costs Input'!B$16</f>
        <v>0</v>
      </c>
      <c r="E56" s="458">
        <f>'Costs Input'!B$51*'Costs Input'!B$16</f>
        <v>0</v>
      </c>
      <c r="F56" s="474">
        <f>'Costs Input'!G$28</f>
        <v>0</v>
      </c>
      <c r="G56" s="458">
        <f>IF(B56=0,0,'Costs Input'!F$28)</f>
        <v>0</v>
      </c>
      <c r="H56" s="459">
        <f t="shared" si="3"/>
        <v>0</v>
      </c>
      <c r="I56" s="465" t="e">
        <f>H56/'Costs Input'!B$16</f>
        <v>#DIV/0!</v>
      </c>
      <c r="J56" s="52"/>
      <c r="K56" s="52"/>
      <c r="L56" s="52"/>
      <c r="M56" s="52"/>
      <c r="N56" s="52"/>
      <c r="O56" s="52"/>
      <c r="P56" s="52"/>
      <c r="Q56" s="52"/>
      <c r="R56" s="52"/>
      <c r="S56" s="52"/>
      <c r="T56" s="52"/>
      <c r="U56" s="52"/>
      <c r="V56" s="52"/>
      <c r="W56" s="52"/>
    </row>
    <row r="57" spans="1:23" ht="15" outlineLevel="1">
      <c r="A57" s="473" t="str">
        <f>'Recipe 2'!A13</f>
        <v>e</v>
      </c>
      <c r="B57" s="458">
        <f>'Recipe 2'!B42</f>
        <v>0</v>
      </c>
      <c r="C57" s="458">
        <f>'Costs Input'!B$37*'Costs Input'!B$16</f>
        <v>0</v>
      </c>
      <c r="D57" s="458">
        <f>'Costs Input'!B$44*'Costs Input'!B$16</f>
        <v>0</v>
      </c>
      <c r="E57" s="458">
        <f>'Costs Input'!B$51*'Costs Input'!B$16</f>
        <v>0</v>
      </c>
      <c r="F57" s="474">
        <f>'Costs Input'!G$28</f>
        <v>0</v>
      </c>
      <c r="G57" s="458">
        <f>IF(B57=0,0,'Costs Input'!F$28)</f>
        <v>0</v>
      </c>
      <c r="H57" s="459">
        <f t="shared" si="3"/>
        <v>0</v>
      </c>
      <c r="I57" s="465" t="e">
        <f>H57/'Costs Input'!B$16</f>
        <v>#DIV/0!</v>
      </c>
      <c r="J57" s="52"/>
      <c r="K57" s="52"/>
      <c r="L57" s="52"/>
      <c r="M57" s="52"/>
      <c r="N57" s="52"/>
      <c r="O57" s="52"/>
      <c r="P57" s="52"/>
      <c r="Q57" s="52"/>
      <c r="R57" s="52"/>
      <c r="S57" s="52"/>
      <c r="T57" s="52"/>
      <c r="U57" s="52"/>
      <c r="V57" s="52"/>
      <c r="W57" s="52"/>
    </row>
    <row r="58" spans="1:23" ht="15" outlineLevel="1">
      <c r="A58" s="473" t="str">
        <f>'Recipe 2'!A14</f>
        <v>f</v>
      </c>
      <c r="B58" s="458">
        <f>'Recipe 2'!B43</f>
        <v>0</v>
      </c>
      <c r="C58" s="458">
        <f>'Costs Input'!B$37*'Costs Input'!B$16</f>
        <v>0</v>
      </c>
      <c r="D58" s="458">
        <f>'Costs Input'!B$44*'Costs Input'!B$16</f>
        <v>0</v>
      </c>
      <c r="E58" s="458">
        <f>'Costs Input'!B$51*'Costs Input'!B$16</f>
        <v>0</v>
      </c>
      <c r="F58" s="474">
        <f>'Costs Input'!G$28</f>
        <v>0</v>
      </c>
      <c r="G58" s="458">
        <f>IF(B58=0,0,'Costs Input'!F$28)</f>
        <v>0</v>
      </c>
      <c r="H58" s="459">
        <f t="shared" si="3"/>
        <v>0</v>
      </c>
      <c r="I58" s="465" t="e">
        <f>H58/'Costs Input'!B$16</f>
        <v>#DIV/0!</v>
      </c>
      <c r="J58" s="52"/>
      <c r="K58" s="52"/>
      <c r="L58" s="52"/>
      <c r="M58" s="52"/>
      <c r="N58" s="52"/>
      <c r="O58" s="52"/>
      <c r="P58" s="52"/>
      <c r="Q58" s="52"/>
      <c r="R58" s="52"/>
      <c r="S58" s="52"/>
      <c r="T58" s="52"/>
      <c r="U58" s="52"/>
      <c r="V58" s="52"/>
      <c r="W58" s="52"/>
    </row>
    <row r="59" spans="1:23" ht="15" outlineLevel="1">
      <c r="A59" s="473" t="str">
        <f>'Recipe 2'!A15</f>
        <v>g</v>
      </c>
      <c r="B59" s="458">
        <f>'Recipe 2'!B44</f>
        <v>0</v>
      </c>
      <c r="C59" s="458">
        <f>'Costs Input'!B$37*'Costs Input'!B$16</f>
        <v>0</v>
      </c>
      <c r="D59" s="458">
        <f>'Costs Input'!B$44*'Costs Input'!B$16</f>
        <v>0</v>
      </c>
      <c r="E59" s="458">
        <f>'Costs Input'!B$51*'Costs Input'!B$16</f>
        <v>0</v>
      </c>
      <c r="F59" s="474">
        <f>'Costs Input'!G$28</f>
        <v>0</v>
      </c>
      <c r="G59" s="458">
        <f>IF(B59=0,0,'Costs Input'!F$28)</f>
        <v>0</v>
      </c>
      <c r="H59" s="459">
        <f t="shared" si="3"/>
        <v>0</v>
      </c>
      <c r="I59" s="465" t="e">
        <f>H59/'Costs Input'!B$16</f>
        <v>#DIV/0!</v>
      </c>
      <c r="J59" s="52"/>
      <c r="K59" s="52"/>
      <c r="L59" s="52"/>
      <c r="M59" s="52"/>
      <c r="N59" s="52"/>
      <c r="O59" s="52"/>
      <c r="P59" s="52"/>
      <c r="Q59" s="52"/>
      <c r="R59" s="52"/>
      <c r="S59" s="52"/>
      <c r="T59" s="52"/>
      <c r="U59" s="52"/>
      <c r="V59" s="52"/>
      <c r="W59" s="52"/>
    </row>
    <row r="60" spans="1:23" ht="15" outlineLevel="1">
      <c r="A60" s="473" t="str">
        <f>'Recipe 2'!A16</f>
        <v>h</v>
      </c>
      <c r="B60" s="458">
        <f>'Recipe 2'!B45</f>
        <v>0</v>
      </c>
      <c r="C60" s="458">
        <f>'Costs Input'!B$37*'Costs Input'!B$16</f>
        <v>0</v>
      </c>
      <c r="D60" s="458">
        <f>'Costs Input'!B$44*'Costs Input'!B$16</f>
        <v>0</v>
      </c>
      <c r="E60" s="458">
        <f>'Costs Input'!B$51*'Costs Input'!B$16</f>
        <v>0</v>
      </c>
      <c r="F60" s="474">
        <f>'Costs Input'!G$28</f>
        <v>0</v>
      </c>
      <c r="G60" s="458">
        <f>IF(B60=0,0,'Costs Input'!F$28)</f>
        <v>0</v>
      </c>
      <c r="H60" s="459">
        <f t="shared" si="3"/>
        <v>0</v>
      </c>
      <c r="I60" s="465" t="e">
        <f>H60/'Costs Input'!B$16</f>
        <v>#DIV/0!</v>
      </c>
      <c r="J60" s="52"/>
      <c r="K60" s="52"/>
      <c r="L60" s="52"/>
      <c r="M60" s="52"/>
      <c r="N60" s="52"/>
      <c r="O60" s="52"/>
      <c r="P60" s="52"/>
      <c r="Q60" s="52"/>
      <c r="R60" s="52"/>
      <c r="S60" s="52"/>
      <c r="T60" s="52"/>
      <c r="U60" s="52"/>
      <c r="V60" s="52"/>
      <c r="W60" s="52"/>
    </row>
    <row r="61" spans="1:23" ht="15" outlineLevel="1">
      <c r="A61" s="473" t="str">
        <f>'Recipe 2'!A17</f>
        <v>i</v>
      </c>
      <c r="B61" s="458">
        <f>'Recipe 2'!B46</f>
        <v>0</v>
      </c>
      <c r="C61" s="458">
        <f>'Costs Input'!B$37*'Costs Input'!B$16</f>
        <v>0</v>
      </c>
      <c r="D61" s="458">
        <f>'Costs Input'!B$44*'Costs Input'!B$16</f>
        <v>0</v>
      </c>
      <c r="E61" s="458">
        <f>'Costs Input'!B$51*'Costs Input'!B$16</f>
        <v>0</v>
      </c>
      <c r="F61" s="474">
        <f>'Costs Input'!G$28</f>
        <v>0</v>
      </c>
      <c r="G61" s="458">
        <f>IF(B61=0,0,'Costs Input'!F$28)</f>
        <v>0</v>
      </c>
      <c r="H61" s="459">
        <f t="shared" si="3"/>
        <v>0</v>
      </c>
      <c r="I61" s="465" t="e">
        <f>H61/'Costs Input'!B$16</f>
        <v>#DIV/0!</v>
      </c>
      <c r="J61" s="52"/>
      <c r="K61" s="52"/>
      <c r="L61" s="52"/>
      <c r="M61" s="52"/>
      <c r="N61" s="52"/>
      <c r="O61" s="52"/>
      <c r="P61" s="52"/>
      <c r="Q61" s="52"/>
      <c r="R61" s="52"/>
      <c r="S61" s="52"/>
      <c r="T61" s="52"/>
      <c r="U61" s="52"/>
      <c r="V61" s="52"/>
      <c r="W61" s="52"/>
    </row>
    <row r="62" spans="1:23" ht="15" outlineLevel="1">
      <c r="A62" s="473" t="str">
        <f>'Recipe 2'!A18</f>
        <v>j</v>
      </c>
      <c r="B62" s="458">
        <f>'Recipe 2'!B47</f>
        <v>0</v>
      </c>
      <c r="C62" s="458">
        <f>'Costs Input'!B$37*'Costs Input'!B$16</f>
        <v>0</v>
      </c>
      <c r="D62" s="458">
        <f>'Costs Input'!B$44*'Costs Input'!B$16</f>
        <v>0</v>
      </c>
      <c r="E62" s="458">
        <f>'Costs Input'!B$51*'Costs Input'!B$16</f>
        <v>0</v>
      </c>
      <c r="F62" s="474">
        <f>'Costs Input'!G$28</f>
        <v>0</v>
      </c>
      <c r="G62" s="458">
        <f>IF(B62=0,0,'Costs Input'!F$28)</f>
        <v>0</v>
      </c>
      <c r="H62" s="459">
        <f t="shared" si="3"/>
        <v>0</v>
      </c>
      <c r="I62" s="465" t="e">
        <f>H62/'Costs Input'!B$16</f>
        <v>#DIV/0!</v>
      </c>
      <c r="J62" s="52"/>
      <c r="K62" s="52"/>
      <c r="L62" s="52"/>
      <c r="M62" s="52"/>
      <c r="N62" s="52"/>
      <c r="O62" s="52"/>
      <c r="P62" s="52"/>
      <c r="Q62" s="52"/>
      <c r="R62" s="52"/>
      <c r="S62" s="52"/>
      <c r="T62" s="52"/>
      <c r="U62" s="52"/>
      <c r="V62" s="52"/>
      <c r="W62" s="52"/>
    </row>
    <row r="63" spans="1:23" ht="15" outlineLevel="1">
      <c r="A63" s="473" t="str">
        <f>'Recipe 2'!A19</f>
        <v>k</v>
      </c>
      <c r="B63" s="458">
        <f>'Recipe 2'!B48</f>
        <v>0</v>
      </c>
      <c r="C63" s="458">
        <f>'Costs Input'!B$37*'Costs Input'!B$16</f>
        <v>0</v>
      </c>
      <c r="D63" s="458">
        <f>'Costs Input'!B$44*'Costs Input'!B$16</f>
        <v>0</v>
      </c>
      <c r="E63" s="458">
        <f>'Costs Input'!B$51*'Costs Input'!B$16</f>
        <v>0</v>
      </c>
      <c r="F63" s="474">
        <f>'Costs Input'!G$28</f>
        <v>0</v>
      </c>
      <c r="G63" s="458">
        <f>IF(B63=0,0,'Costs Input'!F$28)</f>
        <v>0</v>
      </c>
      <c r="H63" s="459">
        <f t="shared" si="3"/>
        <v>0</v>
      </c>
      <c r="I63" s="465" t="e">
        <f>H63/'Costs Input'!B$16</f>
        <v>#DIV/0!</v>
      </c>
      <c r="J63" s="52"/>
      <c r="K63" s="52"/>
      <c r="L63" s="52"/>
      <c r="M63" s="52"/>
      <c r="N63" s="52"/>
      <c r="O63" s="52"/>
      <c r="P63" s="52"/>
      <c r="Q63" s="52"/>
      <c r="R63" s="52"/>
      <c r="S63" s="52"/>
      <c r="T63" s="52"/>
      <c r="U63" s="52"/>
      <c r="V63" s="52"/>
      <c r="W63" s="52"/>
    </row>
    <row r="64" spans="1:23" ht="15" outlineLevel="1">
      <c r="A64" s="473" t="str">
        <f>'Recipe 2'!A20</f>
        <v>l</v>
      </c>
      <c r="B64" s="458">
        <f>'Recipe 2'!B49</f>
        <v>0</v>
      </c>
      <c r="C64" s="458">
        <f>'Costs Input'!B$37*'Costs Input'!B$16</f>
        <v>0</v>
      </c>
      <c r="D64" s="458">
        <f>'Costs Input'!B$44*'Costs Input'!B$16</f>
        <v>0</v>
      </c>
      <c r="E64" s="458">
        <f>'Costs Input'!B$51*'Costs Input'!B$16</f>
        <v>0</v>
      </c>
      <c r="F64" s="474">
        <f>'Costs Input'!G$28</f>
        <v>0</v>
      </c>
      <c r="G64" s="458">
        <f>IF(B64=0,0,'Costs Input'!F$28)</f>
        <v>0</v>
      </c>
      <c r="H64" s="459">
        <f t="shared" si="3"/>
        <v>0</v>
      </c>
      <c r="I64" s="465" t="e">
        <f>H64/'Costs Input'!B$16</f>
        <v>#DIV/0!</v>
      </c>
      <c r="J64" s="52"/>
      <c r="K64" s="52"/>
      <c r="L64" s="52"/>
      <c r="M64" s="52"/>
      <c r="N64" s="52"/>
      <c r="O64" s="52"/>
      <c r="P64" s="52"/>
      <c r="Q64" s="52"/>
      <c r="R64" s="52"/>
      <c r="S64" s="52"/>
      <c r="T64" s="52"/>
      <c r="U64" s="52"/>
      <c r="V64" s="52"/>
      <c r="W64" s="52"/>
    </row>
    <row r="65" spans="1:23" ht="15.75" thickBot="1">
      <c r="A65" s="468"/>
      <c r="B65" s="478"/>
      <c r="C65" s="478"/>
      <c r="D65" s="478"/>
      <c r="E65" s="478"/>
      <c r="F65" s="478"/>
      <c r="G65" s="478"/>
      <c r="H65" s="468"/>
      <c r="I65" s="469"/>
      <c r="J65" s="52"/>
      <c r="K65" s="52"/>
      <c r="L65" s="52"/>
      <c r="M65" s="52"/>
      <c r="N65" s="52"/>
      <c r="O65" s="52"/>
      <c r="P65" s="52"/>
      <c r="Q65" s="52"/>
      <c r="R65" s="52"/>
      <c r="S65" s="52"/>
      <c r="T65" s="52"/>
      <c r="U65" s="52"/>
      <c r="V65" s="52"/>
      <c r="W65" s="52"/>
    </row>
    <row r="66" spans="1:23" ht="12.75">
      <c r="A66" s="52"/>
      <c r="B66" s="52"/>
      <c r="C66" s="52"/>
      <c r="D66" s="52"/>
      <c r="E66" s="52"/>
      <c r="F66" s="52"/>
      <c r="G66" s="52"/>
      <c r="H66" s="52"/>
      <c r="I66" s="52"/>
      <c r="J66" s="52"/>
      <c r="K66" s="52"/>
      <c r="L66" s="52"/>
      <c r="M66" s="52"/>
      <c r="N66" s="52"/>
      <c r="O66" s="52"/>
      <c r="P66" s="52"/>
      <c r="Q66" s="52"/>
      <c r="R66" s="52"/>
      <c r="S66" s="52"/>
      <c r="T66" s="52"/>
      <c r="U66" s="52"/>
      <c r="V66" s="52"/>
      <c r="W66" s="52"/>
    </row>
    <row r="67" spans="1:23" ht="13.5" thickBot="1">
      <c r="A67" s="52"/>
      <c r="B67" s="52"/>
      <c r="C67" s="52"/>
      <c r="D67" s="52"/>
      <c r="E67" s="52"/>
      <c r="F67" s="52"/>
      <c r="G67" s="52"/>
      <c r="H67" s="52"/>
      <c r="I67" s="52"/>
      <c r="J67" s="52"/>
      <c r="K67" s="52"/>
      <c r="L67" s="52"/>
      <c r="M67" s="52"/>
      <c r="N67" s="52"/>
      <c r="O67" s="52"/>
      <c r="P67" s="52"/>
      <c r="Q67" s="52"/>
      <c r="R67" s="52"/>
      <c r="S67" s="52"/>
      <c r="T67" s="52"/>
      <c r="U67" s="52"/>
      <c r="V67" s="52"/>
      <c r="W67" s="52"/>
    </row>
    <row r="68" spans="1:23" ht="18.75" thickBot="1">
      <c r="A68" s="93" t="str">
        <f>'Costs Input'!A8</f>
        <v>Recipe 3</v>
      </c>
      <c r="B68" s="73"/>
      <c r="C68" s="94"/>
      <c r="D68" s="94"/>
      <c r="E68" s="95"/>
      <c r="F68" s="52"/>
      <c r="G68" s="52"/>
      <c r="H68" s="480" t="s">
        <v>53</v>
      </c>
      <c r="I68" s="140"/>
      <c r="J68" s="52"/>
      <c r="K68" s="52"/>
      <c r="L68" s="52"/>
      <c r="M68" s="52"/>
      <c r="N68" s="52"/>
      <c r="O68" s="52"/>
      <c r="P68" s="52"/>
      <c r="Q68" s="52"/>
      <c r="R68" s="52"/>
      <c r="S68" s="52"/>
      <c r="T68" s="52"/>
      <c r="U68" s="52"/>
      <c r="V68" s="52"/>
      <c r="W68" s="52"/>
    </row>
    <row r="69" spans="1:23" ht="16.5" thickBot="1">
      <c r="A69" s="96" t="s">
        <v>52</v>
      </c>
      <c r="B69" s="96" t="s">
        <v>0</v>
      </c>
      <c r="C69" s="96" t="s">
        <v>3</v>
      </c>
      <c r="D69" s="96" t="s">
        <v>4</v>
      </c>
      <c r="E69" s="96" t="s">
        <v>5</v>
      </c>
      <c r="F69" s="96" t="s">
        <v>23</v>
      </c>
      <c r="G69" s="470" t="s">
        <v>24</v>
      </c>
      <c r="H69" s="96" t="s">
        <v>29</v>
      </c>
      <c r="I69" s="96" t="s">
        <v>33</v>
      </c>
      <c r="J69" s="52"/>
      <c r="K69" s="52"/>
      <c r="L69" s="52"/>
      <c r="M69" s="52"/>
      <c r="N69" s="52"/>
      <c r="O69" s="52"/>
      <c r="P69" s="52"/>
      <c r="Q69" s="52"/>
      <c r="R69" s="52"/>
      <c r="S69" s="52"/>
      <c r="T69" s="52"/>
      <c r="U69" s="52"/>
      <c r="V69" s="52"/>
      <c r="W69" s="52"/>
    </row>
    <row r="70" spans="1:23" ht="15.75">
      <c r="A70" s="102" t="str">
        <f>'Costs Input'!A18</f>
        <v>Package Size 1</v>
      </c>
      <c r="B70" s="471"/>
      <c r="C70" s="471"/>
      <c r="D70" s="471"/>
      <c r="E70" s="471"/>
      <c r="F70" s="471"/>
      <c r="G70" s="471"/>
      <c r="H70" s="102"/>
      <c r="I70" s="472"/>
      <c r="J70" s="52"/>
      <c r="K70" s="52"/>
      <c r="L70" s="52"/>
      <c r="M70" s="52"/>
      <c r="N70" s="52"/>
      <c r="O70" s="52"/>
      <c r="P70" s="52"/>
      <c r="Q70" s="52"/>
      <c r="R70" s="52"/>
      <c r="S70" s="52"/>
      <c r="T70" s="52"/>
      <c r="U70" s="52"/>
      <c r="V70" s="52"/>
      <c r="W70" s="52"/>
    </row>
    <row r="71" spans="1:23" ht="15" outlineLevel="1">
      <c r="A71" s="473" t="str">
        <f>'Recipe 3'!A9</f>
        <v>a</v>
      </c>
      <c r="B71" s="458">
        <f>'Recipe 3'!B38</f>
        <v>0</v>
      </c>
      <c r="C71" s="458">
        <f>'Costs Input'!B$38*'Costs Input'!B$18</f>
        <v>0</v>
      </c>
      <c r="D71" s="458">
        <f>'Costs Input'!B$45*'Costs Input'!B$18</f>
        <v>0</v>
      </c>
      <c r="E71" s="458">
        <f>'Costs Input'!B$52*'Costs Input'!B$18</f>
        <v>0</v>
      </c>
      <c r="F71" s="474">
        <f>'Costs Input'!G$29</f>
        <v>0</v>
      </c>
      <c r="G71" s="458">
        <f>IF(B71=0,0,'Costs Input'!F$29)</f>
        <v>0</v>
      </c>
      <c r="H71" s="459">
        <f>SUM(B71:G71)</f>
        <v>0</v>
      </c>
      <c r="I71" s="465" t="e">
        <f>H71/'Costs Input'!B$18</f>
        <v>#DIV/0!</v>
      </c>
      <c r="J71" s="52"/>
      <c r="K71" s="52"/>
      <c r="L71" s="52"/>
      <c r="M71" s="52"/>
      <c r="N71" s="52"/>
      <c r="O71" s="52"/>
      <c r="P71" s="52"/>
      <c r="Q71" s="52"/>
      <c r="R71" s="52"/>
      <c r="S71" s="52"/>
      <c r="T71" s="52"/>
      <c r="U71" s="52"/>
      <c r="V71" s="52"/>
      <c r="W71" s="52"/>
    </row>
    <row r="72" spans="1:23" ht="15" outlineLevel="1">
      <c r="A72" s="473" t="str">
        <f>'Recipe 3'!A10</f>
        <v>b</v>
      </c>
      <c r="B72" s="458">
        <f>'Recipe 3'!B39</f>
        <v>0</v>
      </c>
      <c r="C72" s="458">
        <f>'Costs Input'!B$38*'Costs Input'!B$18</f>
        <v>0</v>
      </c>
      <c r="D72" s="458">
        <f>'Costs Input'!B$45*'Costs Input'!B$18</f>
        <v>0</v>
      </c>
      <c r="E72" s="458">
        <f>'Costs Input'!B$52*'Costs Input'!B$18</f>
        <v>0</v>
      </c>
      <c r="F72" s="474">
        <f>'Costs Input'!G$29</f>
        <v>0</v>
      </c>
      <c r="G72" s="458">
        <f>IF(B72=0,0,'Costs Input'!F$29)</f>
        <v>0</v>
      </c>
      <c r="H72" s="459">
        <f aca="true" t="shared" si="4" ref="H72:H82">SUM(B72:G72)</f>
        <v>0</v>
      </c>
      <c r="I72" s="465" t="e">
        <f>H72/'Costs Input'!B$18</f>
        <v>#DIV/0!</v>
      </c>
      <c r="J72" s="52"/>
      <c r="K72" s="52"/>
      <c r="L72" s="52"/>
      <c r="M72" s="52"/>
      <c r="N72" s="52"/>
      <c r="O72" s="52"/>
      <c r="P72" s="52"/>
      <c r="Q72" s="52"/>
      <c r="R72" s="52"/>
      <c r="S72" s="52"/>
      <c r="T72" s="52"/>
      <c r="U72" s="52"/>
      <c r="V72" s="52"/>
      <c r="W72" s="52"/>
    </row>
    <row r="73" spans="1:23" ht="15" outlineLevel="1">
      <c r="A73" s="473" t="str">
        <f>'Recipe 3'!A11</f>
        <v>c</v>
      </c>
      <c r="B73" s="458">
        <f>'Recipe 3'!B40</f>
        <v>0</v>
      </c>
      <c r="C73" s="458">
        <f>'Costs Input'!B$38*'Costs Input'!B$18</f>
        <v>0</v>
      </c>
      <c r="D73" s="458">
        <f>'Costs Input'!B$45*'Costs Input'!B$18</f>
        <v>0</v>
      </c>
      <c r="E73" s="458">
        <f>'Costs Input'!B$52*'Costs Input'!B$18</f>
        <v>0</v>
      </c>
      <c r="F73" s="474">
        <f>'Costs Input'!G$29</f>
        <v>0</v>
      </c>
      <c r="G73" s="458">
        <f>IF(B73=0,0,'Costs Input'!F$29)</f>
        <v>0</v>
      </c>
      <c r="H73" s="459">
        <f t="shared" si="4"/>
        <v>0</v>
      </c>
      <c r="I73" s="465" t="e">
        <f>H73/'Costs Input'!B$18</f>
        <v>#DIV/0!</v>
      </c>
      <c r="J73" s="52"/>
      <c r="K73" s="52"/>
      <c r="L73" s="52"/>
      <c r="M73" s="52"/>
      <c r="N73" s="52"/>
      <c r="O73" s="52"/>
      <c r="P73" s="52"/>
      <c r="Q73" s="52"/>
      <c r="R73" s="52"/>
      <c r="S73" s="52"/>
      <c r="T73" s="52"/>
      <c r="U73" s="52"/>
      <c r="V73" s="52"/>
      <c r="W73" s="52"/>
    </row>
    <row r="74" spans="1:23" ht="15" outlineLevel="1">
      <c r="A74" s="473" t="str">
        <f>'Recipe 3'!A12</f>
        <v>d</v>
      </c>
      <c r="B74" s="458">
        <f>'Recipe 3'!B41</f>
        <v>0</v>
      </c>
      <c r="C74" s="458">
        <f>'Costs Input'!B$38*'Costs Input'!B$18</f>
        <v>0</v>
      </c>
      <c r="D74" s="458">
        <f>'Costs Input'!B$45*'Costs Input'!B$18</f>
        <v>0</v>
      </c>
      <c r="E74" s="458">
        <f>'Costs Input'!B$52*'Costs Input'!B$18</f>
        <v>0</v>
      </c>
      <c r="F74" s="474">
        <f>'Costs Input'!G$29</f>
        <v>0</v>
      </c>
      <c r="G74" s="458">
        <f>IF(B74=0,0,'Costs Input'!F$29)</f>
        <v>0</v>
      </c>
      <c r="H74" s="459">
        <f t="shared" si="4"/>
        <v>0</v>
      </c>
      <c r="I74" s="465" t="e">
        <f>H74/'Costs Input'!B$18</f>
        <v>#DIV/0!</v>
      </c>
      <c r="J74" s="52"/>
      <c r="K74" s="52"/>
      <c r="L74" s="52"/>
      <c r="M74" s="52"/>
      <c r="N74" s="52"/>
      <c r="O74" s="52"/>
      <c r="P74" s="52"/>
      <c r="Q74" s="52"/>
      <c r="R74" s="52"/>
      <c r="S74" s="52"/>
      <c r="T74" s="52"/>
      <c r="U74" s="52"/>
      <c r="V74" s="52"/>
      <c r="W74" s="52"/>
    </row>
    <row r="75" spans="1:9" ht="15" outlineLevel="1">
      <c r="A75" s="473" t="str">
        <f>'Recipe 3'!A13</f>
        <v>e</v>
      </c>
      <c r="B75" s="458">
        <f>'Recipe 3'!B42</f>
        <v>0</v>
      </c>
      <c r="C75" s="458">
        <f>'Costs Input'!B$38*'Costs Input'!B$18</f>
        <v>0</v>
      </c>
      <c r="D75" s="458">
        <f>'Costs Input'!B$45*'Costs Input'!B$18</f>
        <v>0</v>
      </c>
      <c r="E75" s="458">
        <f>'Costs Input'!B$52*'Costs Input'!B$18</f>
        <v>0</v>
      </c>
      <c r="F75" s="474">
        <f>'Costs Input'!G$29</f>
        <v>0</v>
      </c>
      <c r="G75" s="458">
        <f>IF(B75=0,0,'Costs Input'!F$29)</f>
        <v>0</v>
      </c>
      <c r="H75" s="459">
        <f t="shared" si="4"/>
        <v>0</v>
      </c>
      <c r="I75" s="465" t="e">
        <f>H75/'Costs Input'!B$18</f>
        <v>#DIV/0!</v>
      </c>
    </row>
    <row r="76" spans="1:9" ht="15" outlineLevel="1">
      <c r="A76" s="473" t="str">
        <f>'Recipe 3'!A14</f>
        <v>f</v>
      </c>
      <c r="B76" s="458">
        <f>'Recipe 3'!B43</f>
        <v>0</v>
      </c>
      <c r="C76" s="458">
        <f>'Costs Input'!B$38*'Costs Input'!B$18</f>
        <v>0</v>
      </c>
      <c r="D76" s="458">
        <f>'Costs Input'!B$45*'Costs Input'!B$18</f>
        <v>0</v>
      </c>
      <c r="E76" s="458">
        <f>'Costs Input'!B$52*'Costs Input'!B$18</f>
        <v>0</v>
      </c>
      <c r="F76" s="474">
        <f>'Costs Input'!G$29</f>
        <v>0</v>
      </c>
      <c r="G76" s="458">
        <f>IF(B76=0,0,'Costs Input'!F$29)</f>
        <v>0</v>
      </c>
      <c r="H76" s="459">
        <f t="shared" si="4"/>
        <v>0</v>
      </c>
      <c r="I76" s="465" t="e">
        <f>H76/'Costs Input'!B$18</f>
        <v>#DIV/0!</v>
      </c>
    </row>
    <row r="77" spans="1:9" ht="15" outlineLevel="1">
      <c r="A77" s="473" t="str">
        <f>'Recipe 3'!A15</f>
        <v>g</v>
      </c>
      <c r="B77" s="458">
        <f>'Recipe 3'!B44</f>
        <v>0</v>
      </c>
      <c r="C77" s="458">
        <f>'Costs Input'!B$38*'Costs Input'!B$18</f>
        <v>0</v>
      </c>
      <c r="D77" s="458">
        <f>'Costs Input'!B$45*'Costs Input'!B$18</f>
        <v>0</v>
      </c>
      <c r="E77" s="458">
        <f>'Costs Input'!B$52*'Costs Input'!B$18</f>
        <v>0</v>
      </c>
      <c r="F77" s="474">
        <f>'Costs Input'!G$29</f>
        <v>0</v>
      </c>
      <c r="G77" s="458">
        <f>IF(B77=0,0,'Costs Input'!F$29)</f>
        <v>0</v>
      </c>
      <c r="H77" s="459">
        <f t="shared" si="4"/>
        <v>0</v>
      </c>
      <c r="I77" s="465" t="e">
        <f>H77/'Costs Input'!B$18</f>
        <v>#DIV/0!</v>
      </c>
    </row>
    <row r="78" spans="1:9" ht="15" outlineLevel="1">
      <c r="A78" s="473" t="str">
        <f>'Recipe 3'!A16</f>
        <v>h</v>
      </c>
      <c r="B78" s="458">
        <f>'Recipe 3'!B45</f>
        <v>0</v>
      </c>
      <c r="C78" s="458">
        <f>'Costs Input'!B$38*'Costs Input'!B$18</f>
        <v>0</v>
      </c>
      <c r="D78" s="458">
        <f>'Costs Input'!B$45*'Costs Input'!B$18</f>
        <v>0</v>
      </c>
      <c r="E78" s="458">
        <f>'Costs Input'!B$52*'Costs Input'!B$18</f>
        <v>0</v>
      </c>
      <c r="F78" s="474">
        <f>'Costs Input'!G$29</f>
        <v>0</v>
      </c>
      <c r="G78" s="458">
        <f>IF(B78=0,0,'Costs Input'!F$29)</f>
        <v>0</v>
      </c>
      <c r="H78" s="459">
        <f t="shared" si="4"/>
        <v>0</v>
      </c>
      <c r="I78" s="465" t="e">
        <f>H78/'Costs Input'!B$18</f>
        <v>#DIV/0!</v>
      </c>
    </row>
    <row r="79" spans="1:9" ht="15" outlineLevel="1">
      <c r="A79" s="473" t="str">
        <f>'Recipe 3'!A17</f>
        <v>i</v>
      </c>
      <c r="B79" s="458">
        <f>'Recipe 3'!B46</f>
        <v>0</v>
      </c>
      <c r="C79" s="458">
        <f>'Costs Input'!B$38*'Costs Input'!B$18</f>
        <v>0</v>
      </c>
      <c r="D79" s="458">
        <f>'Costs Input'!B$45*'Costs Input'!B$18</f>
        <v>0</v>
      </c>
      <c r="E79" s="458">
        <f>'Costs Input'!B$52*'Costs Input'!B$18</f>
        <v>0</v>
      </c>
      <c r="F79" s="474">
        <f>'Costs Input'!G$29</f>
        <v>0</v>
      </c>
      <c r="G79" s="458">
        <f>IF(B79=0,0,'Costs Input'!F$29)</f>
        <v>0</v>
      </c>
      <c r="H79" s="459">
        <f t="shared" si="4"/>
        <v>0</v>
      </c>
      <c r="I79" s="465" t="e">
        <f>H79/'Costs Input'!B$18</f>
        <v>#DIV/0!</v>
      </c>
    </row>
    <row r="80" spans="1:9" ht="15" outlineLevel="1">
      <c r="A80" s="473" t="str">
        <f>'Recipe 3'!A18</f>
        <v>j</v>
      </c>
      <c r="B80" s="458">
        <f>'Recipe 3'!B47</f>
        <v>0</v>
      </c>
      <c r="C80" s="458">
        <f>'Costs Input'!B$38*'Costs Input'!B$18</f>
        <v>0</v>
      </c>
      <c r="D80" s="458">
        <f>'Costs Input'!B$45*'Costs Input'!B$18</f>
        <v>0</v>
      </c>
      <c r="E80" s="458">
        <f>'Costs Input'!B$52*'Costs Input'!B$18</f>
        <v>0</v>
      </c>
      <c r="F80" s="474">
        <f>'Costs Input'!G$29</f>
        <v>0</v>
      </c>
      <c r="G80" s="458">
        <f>IF(B80=0,0,'Costs Input'!F$29)</f>
        <v>0</v>
      </c>
      <c r="H80" s="459">
        <f t="shared" si="4"/>
        <v>0</v>
      </c>
      <c r="I80" s="465" t="e">
        <f>H80/'Costs Input'!B$18</f>
        <v>#DIV/0!</v>
      </c>
    </row>
    <row r="81" spans="1:9" ht="15" outlineLevel="1">
      <c r="A81" s="473" t="str">
        <f>'Recipe 3'!A19</f>
        <v>k</v>
      </c>
      <c r="B81" s="458">
        <f>'Recipe 3'!B48</f>
        <v>0</v>
      </c>
      <c r="C81" s="458">
        <f>'Costs Input'!B$38*'Costs Input'!B$18</f>
        <v>0</v>
      </c>
      <c r="D81" s="458">
        <f>'Costs Input'!B$45*'Costs Input'!B$18</f>
        <v>0</v>
      </c>
      <c r="E81" s="458">
        <f>'Costs Input'!B$52*'Costs Input'!B$18</f>
        <v>0</v>
      </c>
      <c r="F81" s="474">
        <f>'Costs Input'!G$29</f>
        <v>0</v>
      </c>
      <c r="G81" s="458">
        <f>IF(B81=0,0,'Costs Input'!F$29)</f>
        <v>0</v>
      </c>
      <c r="H81" s="459">
        <f t="shared" si="4"/>
        <v>0</v>
      </c>
      <c r="I81" s="465" t="e">
        <f>H81/'Costs Input'!B$18</f>
        <v>#DIV/0!</v>
      </c>
    </row>
    <row r="82" spans="1:9" ht="15" outlineLevel="1">
      <c r="A82" s="473" t="str">
        <f>'Recipe 3'!A20</f>
        <v>l</v>
      </c>
      <c r="B82" s="458">
        <f>'Recipe 3'!B49</f>
        <v>0</v>
      </c>
      <c r="C82" s="458">
        <f>'Costs Input'!B$38*'Costs Input'!B$18</f>
        <v>0</v>
      </c>
      <c r="D82" s="458">
        <f>'Costs Input'!B$45*'Costs Input'!B$18</f>
        <v>0</v>
      </c>
      <c r="E82" s="458">
        <f>'Costs Input'!B$52*'Costs Input'!B$18</f>
        <v>0</v>
      </c>
      <c r="F82" s="474">
        <f>'Costs Input'!G$29</f>
        <v>0</v>
      </c>
      <c r="G82" s="458">
        <f>IF(B82=0,0,'Costs Input'!F$29)</f>
        <v>0</v>
      </c>
      <c r="H82" s="459">
        <f t="shared" si="4"/>
        <v>0</v>
      </c>
      <c r="I82" s="465" t="e">
        <f>H82/'Costs Input'!B$18</f>
        <v>#DIV/0!</v>
      </c>
    </row>
    <row r="83" spans="1:9" ht="15" outlineLevel="1">
      <c r="A83" s="475"/>
      <c r="B83" s="458"/>
      <c r="C83" s="458"/>
      <c r="D83" s="458"/>
      <c r="E83" s="458"/>
      <c r="F83" s="474"/>
      <c r="G83" s="458"/>
      <c r="H83" s="459"/>
      <c r="I83" s="479"/>
    </row>
    <row r="84" spans="1:9" ht="15.75">
      <c r="A84" s="99" t="str">
        <f>'Costs Input'!A19</f>
        <v>Package Size 2</v>
      </c>
      <c r="B84" s="455"/>
      <c r="C84" s="455"/>
      <c r="D84" s="455"/>
      <c r="E84" s="455"/>
      <c r="F84" s="455"/>
      <c r="G84" s="455"/>
      <c r="H84" s="99"/>
      <c r="I84" s="456"/>
    </row>
    <row r="85" spans="1:9" ht="15" outlineLevel="1">
      <c r="A85" s="473" t="str">
        <f>'Recipe 3'!A9</f>
        <v>a</v>
      </c>
      <c r="B85" s="458">
        <f>'Recipe 3'!B38</f>
        <v>0</v>
      </c>
      <c r="C85" s="458">
        <f>'Costs Input'!B$39*'Costs Input'!B$19</f>
        <v>0</v>
      </c>
      <c r="D85" s="458">
        <f>'Costs Input'!B$46*'Costs Input'!B$19</f>
        <v>0</v>
      </c>
      <c r="E85" s="458">
        <f>'Costs Input'!B$53*'Costs Input'!B$19</f>
        <v>0</v>
      </c>
      <c r="F85" s="474">
        <f>'Costs Input'!G$30</f>
        <v>0</v>
      </c>
      <c r="G85" s="458">
        <f>IF(B85=0,0,'Costs Input'!F$30)</f>
        <v>0</v>
      </c>
      <c r="H85" s="459">
        <f>SUM(B85:G85)</f>
        <v>0</v>
      </c>
      <c r="I85" s="465" t="e">
        <f>H85/'Costs Input'!B$19</f>
        <v>#DIV/0!</v>
      </c>
    </row>
    <row r="86" spans="1:9" ht="15" outlineLevel="1">
      <c r="A86" s="473" t="str">
        <f>'Recipe 3'!A10</f>
        <v>b</v>
      </c>
      <c r="B86" s="458">
        <f>'Recipe 3'!B39</f>
        <v>0</v>
      </c>
      <c r="C86" s="458">
        <f>'Costs Input'!B$39*'Costs Input'!B$19</f>
        <v>0</v>
      </c>
      <c r="D86" s="458">
        <f>'Costs Input'!B$46*'Costs Input'!B$19</f>
        <v>0</v>
      </c>
      <c r="E86" s="458">
        <f>'Costs Input'!B$53*'Costs Input'!B$19</f>
        <v>0</v>
      </c>
      <c r="F86" s="474">
        <f>'Costs Input'!G$30</f>
        <v>0</v>
      </c>
      <c r="G86" s="458">
        <f>IF(B86=0,0,'Costs Input'!F$30)</f>
        <v>0</v>
      </c>
      <c r="H86" s="459">
        <f aca="true" t="shared" si="5" ref="H86:H96">SUM(B86:G86)</f>
        <v>0</v>
      </c>
      <c r="I86" s="465" t="e">
        <f>H86/'Costs Input'!B$19</f>
        <v>#DIV/0!</v>
      </c>
    </row>
    <row r="87" spans="1:9" ht="15" outlineLevel="1">
      <c r="A87" s="473" t="str">
        <f>'Recipe 3'!A11</f>
        <v>c</v>
      </c>
      <c r="B87" s="458">
        <f>'Recipe 3'!B40</f>
        <v>0</v>
      </c>
      <c r="C87" s="458">
        <f>'Costs Input'!B$39*'Costs Input'!B$19</f>
        <v>0</v>
      </c>
      <c r="D87" s="458">
        <f>'Costs Input'!B$46*'Costs Input'!B$19</f>
        <v>0</v>
      </c>
      <c r="E87" s="458">
        <f>'Costs Input'!B$53*'Costs Input'!B$19</f>
        <v>0</v>
      </c>
      <c r="F87" s="474">
        <f>'Costs Input'!G$30</f>
        <v>0</v>
      </c>
      <c r="G87" s="458">
        <f>IF(B87=0,0,'Costs Input'!F$30)</f>
        <v>0</v>
      </c>
      <c r="H87" s="459">
        <f t="shared" si="5"/>
        <v>0</v>
      </c>
      <c r="I87" s="465" t="e">
        <f>H87/'Costs Input'!B$19</f>
        <v>#DIV/0!</v>
      </c>
    </row>
    <row r="88" spans="1:9" ht="15" outlineLevel="1">
      <c r="A88" s="473" t="str">
        <f>'Recipe 3'!A12</f>
        <v>d</v>
      </c>
      <c r="B88" s="458">
        <f>'Recipe 3'!B41</f>
        <v>0</v>
      </c>
      <c r="C88" s="458">
        <f>'Costs Input'!B$39*'Costs Input'!B$19</f>
        <v>0</v>
      </c>
      <c r="D88" s="458">
        <f>'Costs Input'!B$46*'Costs Input'!B$19</f>
        <v>0</v>
      </c>
      <c r="E88" s="458">
        <f>'Costs Input'!B$53*'Costs Input'!B$19</f>
        <v>0</v>
      </c>
      <c r="F88" s="474">
        <f>'Costs Input'!G$30</f>
        <v>0</v>
      </c>
      <c r="G88" s="458">
        <f>IF(B88=0,0,'Costs Input'!F$30)</f>
        <v>0</v>
      </c>
      <c r="H88" s="459">
        <f t="shared" si="5"/>
        <v>0</v>
      </c>
      <c r="I88" s="465" t="e">
        <f>H88/'Costs Input'!B$19</f>
        <v>#DIV/0!</v>
      </c>
    </row>
    <row r="89" spans="1:9" ht="15" outlineLevel="1">
      <c r="A89" s="473" t="str">
        <f>'Recipe 3'!A13</f>
        <v>e</v>
      </c>
      <c r="B89" s="458">
        <f>'Recipe 3'!B42</f>
        <v>0</v>
      </c>
      <c r="C89" s="458">
        <f>'Costs Input'!B$39*'Costs Input'!B$19</f>
        <v>0</v>
      </c>
      <c r="D89" s="458">
        <f>'Costs Input'!B$46*'Costs Input'!B$19</f>
        <v>0</v>
      </c>
      <c r="E89" s="458">
        <f>'Costs Input'!B$53*'Costs Input'!B$19</f>
        <v>0</v>
      </c>
      <c r="F89" s="474">
        <f>'Costs Input'!G$30</f>
        <v>0</v>
      </c>
      <c r="G89" s="458">
        <f>IF(B89=0,0,'Costs Input'!F$30)</f>
        <v>0</v>
      </c>
      <c r="H89" s="459">
        <f t="shared" si="5"/>
        <v>0</v>
      </c>
      <c r="I89" s="465" t="e">
        <f>H89/'Costs Input'!B$19</f>
        <v>#DIV/0!</v>
      </c>
    </row>
    <row r="90" spans="1:9" ht="15" outlineLevel="1">
      <c r="A90" s="473" t="str">
        <f>'Recipe 3'!A14</f>
        <v>f</v>
      </c>
      <c r="B90" s="458">
        <f>'Recipe 3'!B43</f>
        <v>0</v>
      </c>
      <c r="C90" s="458">
        <f>'Costs Input'!B$39*'Costs Input'!B$19</f>
        <v>0</v>
      </c>
      <c r="D90" s="458">
        <f>'Costs Input'!B$46*'Costs Input'!B$19</f>
        <v>0</v>
      </c>
      <c r="E90" s="458">
        <f>'Costs Input'!B$53*'Costs Input'!B$19</f>
        <v>0</v>
      </c>
      <c r="F90" s="474">
        <f>'Costs Input'!G$30</f>
        <v>0</v>
      </c>
      <c r="G90" s="458">
        <f>IF(B90=0,0,'Costs Input'!F$30)</f>
        <v>0</v>
      </c>
      <c r="H90" s="459">
        <f t="shared" si="5"/>
        <v>0</v>
      </c>
      <c r="I90" s="465" t="e">
        <f>H90/'Costs Input'!B$19</f>
        <v>#DIV/0!</v>
      </c>
    </row>
    <row r="91" spans="1:9" ht="15" outlineLevel="1">
      <c r="A91" s="473" t="str">
        <f>'Recipe 3'!A15</f>
        <v>g</v>
      </c>
      <c r="B91" s="458">
        <f>'Recipe 3'!B44</f>
        <v>0</v>
      </c>
      <c r="C91" s="458">
        <f>'Costs Input'!B$39*'Costs Input'!B$19</f>
        <v>0</v>
      </c>
      <c r="D91" s="458">
        <f>'Costs Input'!B$46*'Costs Input'!B$19</f>
        <v>0</v>
      </c>
      <c r="E91" s="458">
        <f>'Costs Input'!B$53*'Costs Input'!B$19</f>
        <v>0</v>
      </c>
      <c r="F91" s="474">
        <f>'Costs Input'!G$30</f>
        <v>0</v>
      </c>
      <c r="G91" s="458">
        <f>IF(B91=0,0,'Costs Input'!F$30)</f>
        <v>0</v>
      </c>
      <c r="H91" s="459">
        <f t="shared" si="5"/>
        <v>0</v>
      </c>
      <c r="I91" s="465" t="e">
        <f>H91/'Costs Input'!B$19</f>
        <v>#DIV/0!</v>
      </c>
    </row>
    <row r="92" spans="1:9" ht="15" outlineLevel="1">
      <c r="A92" s="473" t="str">
        <f>'Recipe 3'!A16</f>
        <v>h</v>
      </c>
      <c r="B92" s="458">
        <f>'Recipe 3'!B45</f>
        <v>0</v>
      </c>
      <c r="C92" s="458">
        <f>'Costs Input'!B$39*'Costs Input'!B$19</f>
        <v>0</v>
      </c>
      <c r="D92" s="458">
        <f>'Costs Input'!B$46*'Costs Input'!B$19</f>
        <v>0</v>
      </c>
      <c r="E92" s="458">
        <f>'Costs Input'!B$53*'Costs Input'!B$19</f>
        <v>0</v>
      </c>
      <c r="F92" s="474">
        <f>'Costs Input'!G$30</f>
        <v>0</v>
      </c>
      <c r="G92" s="458">
        <f>IF(B92=0,0,'Costs Input'!F$30)</f>
        <v>0</v>
      </c>
      <c r="H92" s="459">
        <f t="shared" si="5"/>
        <v>0</v>
      </c>
      <c r="I92" s="465" t="e">
        <f>H92/'Costs Input'!B$19</f>
        <v>#DIV/0!</v>
      </c>
    </row>
    <row r="93" spans="1:9" ht="15" outlineLevel="1">
      <c r="A93" s="473" t="str">
        <f>'Recipe 3'!A17</f>
        <v>i</v>
      </c>
      <c r="B93" s="458">
        <f>'Recipe 3'!B46</f>
        <v>0</v>
      </c>
      <c r="C93" s="458">
        <f>'Costs Input'!B$39*'Costs Input'!B$19</f>
        <v>0</v>
      </c>
      <c r="D93" s="458">
        <f>'Costs Input'!B$46*'Costs Input'!B$19</f>
        <v>0</v>
      </c>
      <c r="E93" s="458">
        <f>'Costs Input'!B$53*'Costs Input'!B$19</f>
        <v>0</v>
      </c>
      <c r="F93" s="474">
        <f>'Costs Input'!G$30</f>
        <v>0</v>
      </c>
      <c r="G93" s="458">
        <f>IF(B93=0,0,'Costs Input'!F$30)</f>
        <v>0</v>
      </c>
      <c r="H93" s="459">
        <f t="shared" si="5"/>
        <v>0</v>
      </c>
      <c r="I93" s="465" t="e">
        <f>H93/'Costs Input'!B$19</f>
        <v>#DIV/0!</v>
      </c>
    </row>
    <row r="94" spans="1:9" ht="15" outlineLevel="1">
      <c r="A94" s="473" t="str">
        <f>'Recipe 3'!A18</f>
        <v>j</v>
      </c>
      <c r="B94" s="458">
        <f>'Recipe 3'!B47</f>
        <v>0</v>
      </c>
      <c r="C94" s="458">
        <f>'Costs Input'!B$39*'Costs Input'!B$19</f>
        <v>0</v>
      </c>
      <c r="D94" s="458">
        <f>'Costs Input'!B$46*'Costs Input'!B$19</f>
        <v>0</v>
      </c>
      <c r="E94" s="458">
        <f>'Costs Input'!B$53*'Costs Input'!B$19</f>
        <v>0</v>
      </c>
      <c r="F94" s="474">
        <f>'Costs Input'!G$30</f>
        <v>0</v>
      </c>
      <c r="G94" s="458">
        <f>IF(B94=0,0,'Costs Input'!F$30)</f>
        <v>0</v>
      </c>
      <c r="H94" s="459">
        <f t="shared" si="5"/>
        <v>0</v>
      </c>
      <c r="I94" s="465" t="e">
        <f>H94/'Costs Input'!B$19</f>
        <v>#DIV/0!</v>
      </c>
    </row>
    <row r="95" spans="1:9" ht="15" outlineLevel="1">
      <c r="A95" s="473" t="str">
        <f>'Recipe 3'!A19</f>
        <v>k</v>
      </c>
      <c r="B95" s="458">
        <f>'Recipe 3'!B48</f>
        <v>0</v>
      </c>
      <c r="C95" s="458">
        <f>'Costs Input'!B$39*'Costs Input'!B$19</f>
        <v>0</v>
      </c>
      <c r="D95" s="458">
        <f>'Costs Input'!B$46*'Costs Input'!B$19</f>
        <v>0</v>
      </c>
      <c r="E95" s="458">
        <f>'Costs Input'!B$53*'Costs Input'!B$19</f>
        <v>0</v>
      </c>
      <c r="F95" s="474">
        <f>'Costs Input'!G$30</f>
        <v>0</v>
      </c>
      <c r="G95" s="458">
        <f>IF(B95=0,0,'Costs Input'!F$30)</f>
        <v>0</v>
      </c>
      <c r="H95" s="459">
        <f t="shared" si="5"/>
        <v>0</v>
      </c>
      <c r="I95" s="465" t="e">
        <f>H95/'Costs Input'!B$19</f>
        <v>#DIV/0!</v>
      </c>
    </row>
    <row r="96" spans="1:9" ht="15" outlineLevel="1">
      <c r="A96" s="473" t="str">
        <f>'Recipe 3'!A20</f>
        <v>l</v>
      </c>
      <c r="B96" s="458">
        <f>'Recipe 3'!B49</f>
        <v>0</v>
      </c>
      <c r="C96" s="458">
        <f>'Costs Input'!B$39*'Costs Input'!B$19</f>
        <v>0</v>
      </c>
      <c r="D96" s="458">
        <f>'Costs Input'!B$46*'Costs Input'!B$19</f>
        <v>0</v>
      </c>
      <c r="E96" s="458">
        <f>'Costs Input'!B$53*'Costs Input'!B$19</f>
        <v>0</v>
      </c>
      <c r="F96" s="474">
        <f>'Costs Input'!G$30</f>
        <v>0</v>
      </c>
      <c r="G96" s="458">
        <f>IF(B96=0,0,'Costs Input'!F$30)</f>
        <v>0</v>
      </c>
      <c r="H96" s="459">
        <f t="shared" si="5"/>
        <v>0</v>
      </c>
      <c r="I96" s="465" t="e">
        <f>H96/'Costs Input'!B$19</f>
        <v>#DIV/0!</v>
      </c>
    </row>
    <row r="97" spans="1:9" ht="15.75" thickBot="1">
      <c r="A97" s="468"/>
      <c r="B97" s="478"/>
      <c r="C97" s="478"/>
      <c r="D97" s="478"/>
      <c r="E97" s="478"/>
      <c r="F97" s="478"/>
      <c r="G97" s="478"/>
      <c r="H97" s="468"/>
      <c r="I97" s="469"/>
    </row>
  </sheetData>
  <sheetProtection/>
  <printOptions/>
  <pageMargins left="0.75" right="0.75" top="1" bottom="1" header="0.5" footer="0.5"/>
  <pageSetup horizontalDpi="600" verticalDpi="600" orientation="landscape" scale="75"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dimension ref="A1:W65484"/>
  <sheetViews>
    <sheetView zoomScale="80" zoomScaleNormal="80" zoomScalePageLayoutView="0" workbookViewId="0" topLeftCell="A1">
      <selection activeCell="A1" sqref="A1"/>
    </sheetView>
  </sheetViews>
  <sheetFormatPr defaultColWidth="9.140625" defaultRowHeight="12.75" outlineLevelRow="2"/>
  <cols>
    <col min="1" max="1" width="33.28125" style="59" customWidth="1"/>
    <col min="2" max="7" width="20.7109375" style="59" customWidth="1"/>
    <col min="8" max="8" width="15.00390625" style="59" bestFit="1" customWidth="1"/>
    <col min="9" max="9" width="14.28125" style="59" bestFit="1" customWidth="1"/>
    <col min="10" max="10" width="16.00390625" style="59" bestFit="1" customWidth="1"/>
    <col min="11" max="11" width="10.421875" style="59" customWidth="1"/>
    <col min="12" max="12" width="13.8515625" style="59" bestFit="1" customWidth="1"/>
    <col min="13" max="13" width="12.8515625" style="59" bestFit="1" customWidth="1"/>
    <col min="14" max="14" width="18.00390625" style="59" customWidth="1"/>
    <col min="15" max="15" width="15.140625" style="59" hidden="1" customWidth="1"/>
    <col min="16" max="19" width="9.140625" style="59" customWidth="1"/>
    <col min="20" max="20" width="24.421875" style="59" customWidth="1"/>
    <col min="21" max="16384" width="9.140625" style="59" customWidth="1"/>
  </cols>
  <sheetData>
    <row r="1" spans="1:20" ht="20.25">
      <c r="A1" s="51" t="str">
        <f>'User Guide'!A2</f>
        <v>On-Farm Processing Recipe Based Costing Tool</v>
      </c>
      <c r="B1" s="65"/>
      <c r="C1" s="66"/>
      <c r="D1" s="66"/>
      <c r="E1" s="66"/>
      <c r="F1" s="66"/>
      <c r="G1" s="481">
        <f ca="1">TODAY()</f>
        <v>42341</v>
      </c>
      <c r="H1" s="67"/>
      <c r="I1" s="66"/>
      <c r="J1" s="66"/>
      <c r="K1" s="66"/>
      <c r="L1" s="113"/>
      <c r="M1" s="114"/>
      <c r="N1" s="52"/>
      <c r="O1" s="52"/>
      <c r="P1" s="52"/>
      <c r="Q1" s="52"/>
      <c r="R1" s="52"/>
      <c r="S1" s="52"/>
      <c r="T1" s="52"/>
    </row>
    <row r="2" spans="1:21" ht="19.5" customHeight="1">
      <c r="A2" s="53" t="s">
        <v>106</v>
      </c>
      <c r="B2" s="53"/>
      <c r="C2" s="52"/>
      <c r="D2" s="52"/>
      <c r="E2" s="52"/>
      <c r="F2" s="52"/>
      <c r="G2" s="52"/>
      <c r="H2" s="52"/>
      <c r="I2" s="52"/>
      <c r="J2" s="52"/>
      <c r="K2" s="52"/>
      <c r="L2" s="52"/>
      <c r="M2" s="52"/>
      <c r="N2" s="52"/>
      <c r="O2" s="52"/>
      <c r="P2" s="52"/>
      <c r="Q2" s="52"/>
      <c r="R2" s="52"/>
      <c r="S2" s="52"/>
      <c r="T2" s="52"/>
      <c r="U2" s="52"/>
    </row>
    <row r="3" spans="2:21" ht="14.25" customHeight="1" thickBot="1">
      <c r="B3" s="68"/>
      <c r="C3" s="141"/>
      <c r="D3" s="141"/>
      <c r="E3" s="141"/>
      <c r="F3" s="141"/>
      <c r="G3" s="141"/>
      <c r="H3" s="52"/>
      <c r="I3" s="55"/>
      <c r="J3" s="55"/>
      <c r="K3" s="55"/>
      <c r="L3" s="52"/>
      <c r="M3" s="52"/>
      <c r="N3" s="52"/>
      <c r="O3" s="52"/>
      <c r="P3" s="52"/>
      <c r="Q3" s="52"/>
      <c r="R3" s="52"/>
      <c r="S3" s="52"/>
      <c r="T3" s="52"/>
      <c r="U3" s="52"/>
    </row>
    <row r="4" spans="1:21" ht="41.25" customHeight="1" thickBot="1">
      <c r="A4" s="69" t="s">
        <v>45</v>
      </c>
      <c r="B4" s="70"/>
      <c r="C4" s="71"/>
      <c r="D4" s="71"/>
      <c r="E4" s="71"/>
      <c r="F4" s="71"/>
      <c r="G4" s="71"/>
      <c r="H4" s="72"/>
      <c r="I4" s="55"/>
      <c r="J4" s="55"/>
      <c r="K4" s="55"/>
      <c r="L4" s="52"/>
      <c r="M4" s="52"/>
      <c r="N4" s="52"/>
      <c r="O4" s="52"/>
      <c r="P4" s="52"/>
      <c r="Q4" s="52"/>
      <c r="R4" s="52"/>
      <c r="S4" s="52"/>
      <c r="T4" s="52"/>
      <c r="U4" s="52"/>
    </row>
    <row r="5" spans="1:19" ht="16.5" thickBot="1">
      <c r="A5" s="482" t="s">
        <v>15</v>
      </c>
      <c r="B5" s="483" t="s">
        <v>8</v>
      </c>
      <c r="C5" s="484" t="s">
        <v>9</v>
      </c>
      <c r="D5" s="485" t="s">
        <v>11</v>
      </c>
      <c r="E5" s="485" t="s">
        <v>228</v>
      </c>
      <c r="F5" s="484" t="s">
        <v>227</v>
      </c>
      <c r="G5" s="484" t="s">
        <v>77</v>
      </c>
      <c r="H5" s="486"/>
      <c r="I5" s="74"/>
      <c r="J5" s="55"/>
      <c r="K5" s="52"/>
      <c r="L5" s="52"/>
      <c r="M5" s="52"/>
      <c r="N5" s="52"/>
      <c r="O5" s="52"/>
      <c r="P5" s="52"/>
      <c r="Q5" s="52"/>
      <c r="R5" s="52"/>
      <c r="S5" s="52"/>
    </row>
    <row r="6" spans="1:19" ht="18">
      <c r="A6" s="104" t="str">
        <f>'Recipe 1'!A7</f>
        <v>Test recipe</v>
      </c>
      <c r="B6" s="488"/>
      <c r="C6" s="488"/>
      <c r="D6" s="489"/>
      <c r="E6" s="489"/>
      <c r="F6" s="488"/>
      <c r="G6" s="488"/>
      <c r="H6" s="486"/>
      <c r="I6" s="74"/>
      <c r="J6" s="55"/>
      <c r="K6" s="52"/>
      <c r="L6" s="52"/>
      <c r="M6" s="52"/>
      <c r="N6" s="52"/>
      <c r="O6" s="52"/>
      <c r="P6" s="52"/>
      <c r="Q6" s="52"/>
      <c r="R6" s="52"/>
      <c r="S6" s="52"/>
    </row>
    <row r="7" spans="1:19" ht="15.75" outlineLevel="1">
      <c r="A7" s="490" t="str">
        <f>'Sales Data'!B7</f>
        <v>500ml</v>
      </c>
      <c r="B7" s="491"/>
      <c r="C7" s="491"/>
      <c r="D7" s="492"/>
      <c r="E7" s="492"/>
      <c r="F7" s="491"/>
      <c r="G7" s="493"/>
      <c r="H7" s="486"/>
      <c r="I7" s="74"/>
      <c r="J7" s="55"/>
      <c r="K7" s="52"/>
      <c r="L7" s="52"/>
      <c r="M7" s="52"/>
      <c r="N7" s="52"/>
      <c r="O7" s="52"/>
      <c r="P7" s="52"/>
      <c r="Q7" s="52"/>
      <c r="R7" s="52"/>
      <c r="S7" s="52"/>
    </row>
    <row r="8" spans="1:19" ht="15" outlineLevel="2">
      <c r="A8" s="494" t="str">
        <f>'Sales Data'!B8</f>
        <v>Product A</v>
      </c>
      <c r="B8" s="495">
        <f>'Sales Data'!D8</f>
        <v>100</v>
      </c>
      <c r="C8" s="496">
        <f>'Sales Data'!G8</f>
        <v>2500</v>
      </c>
      <c r="D8" s="497">
        <f>_xlfn.IFERROR('Packaged Product Costs'!I7*Margins!B8,0)</f>
        <v>1510</v>
      </c>
      <c r="E8" s="498">
        <v>0.05</v>
      </c>
      <c r="F8" s="550">
        <f>C8-(D8+(E8*D8))</f>
        <v>914.5</v>
      </c>
      <c r="G8" s="500">
        <f>_xlfn.IFERROR(F8/C8,0)</f>
        <v>0.3658</v>
      </c>
      <c r="H8" s="501"/>
      <c r="I8" s="75"/>
      <c r="J8" s="55"/>
      <c r="K8" s="52"/>
      <c r="L8" s="52"/>
      <c r="M8" s="52"/>
      <c r="N8" s="52"/>
      <c r="O8" s="52"/>
      <c r="P8" s="52"/>
      <c r="Q8" s="52"/>
      <c r="R8" s="52"/>
      <c r="S8" s="52"/>
    </row>
    <row r="9" spans="1:19" ht="15" outlineLevel="2">
      <c r="A9" s="494" t="str">
        <f>'Sales Data'!B9</f>
        <v>Product B</v>
      </c>
      <c r="B9" s="502">
        <f>'Sales Data'!D9</f>
        <v>0</v>
      </c>
      <c r="C9" s="503">
        <f>'Sales Data'!G9</f>
        <v>0</v>
      </c>
      <c r="D9" s="504">
        <f>_xlfn.IFERROR('Packaged Product Costs'!I8*Margins!B9,0)</f>
        <v>0</v>
      </c>
      <c r="E9" s="505">
        <v>0</v>
      </c>
      <c r="F9" s="499">
        <f>C9-(D9+(E9*D9))</f>
        <v>0</v>
      </c>
      <c r="G9" s="506">
        <f>_xlfn.IFERROR(F9/C9,0)</f>
        <v>0</v>
      </c>
      <c r="H9" s="501"/>
      <c r="I9" s="75"/>
      <c r="J9" s="55"/>
      <c r="K9" s="52"/>
      <c r="L9" s="52"/>
      <c r="M9" s="52"/>
      <c r="N9" s="52"/>
      <c r="O9" s="52"/>
      <c r="P9" s="52"/>
      <c r="Q9" s="52"/>
      <c r="R9" s="52"/>
      <c r="S9" s="52"/>
    </row>
    <row r="10" spans="1:19" ht="13.5" customHeight="1" outlineLevel="2">
      <c r="A10" s="494" t="str">
        <f>'Sales Data'!B10</f>
        <v>Product C</v>
      </c>
      <c r="B10" s="502">
        <f>'Sales Data'!D10</f>
        <v>0</v>
      </c>
      <c r="C10" s="503">
        <f>'Sales Data'!G10</f>
        <v>0</v>
      </c>
      <c r="D10" s="504">
        <f>_xlfn.IFERROR('Packaged Product Costs'!I9*Margins!B10,0)</f>
        <v>0</v>
      </c>
      <c r="E10" s="505">
        <v>0</v>
      </c>
      <c r="F10" s="499">
        <f aca="true" t="shared" si="0" ref="F10:F19">C10-(D10+(E10*D10))</f>
        <v>0</v>
      </c>
      <c r="G10" s="506">
        <f aca="true" t="shared" si="1" ref="G10:G20">_xlfn.IFERROR(F10/C10,0)</f>
        <v>0</v>
      </c>
      <c r="H10" s="501"/>
      <c r="I10" s="75"/>
      <c r="J10" s="55"/>
      <c r="K10" s="52"/>
      <c r="L10" s="52"/>
      <c r="M10" s="52"/>
      <c r="N10" s="52"/>
      <c r="O10" s="52"/>
      <c r="P10" s="52"/>
      <c r="Q10" s="52"/>
      <c r="R10" s="52"/>
      <c r="S10" s="52"/>
    </row>
    <row r="11" spans="1:19" ht="15" outlineLevel="2">
      <c r="A11" s="494" t="str">
        <f>'Sales Data'!B11</f>
        <v>Product D</v>
      </c>
      <c r="B11" s="502">
        <f>'Sales Data'!D11</f>
        <v>0</v>
      </c>
      <c r="C11" s="503">
        <f>'Sales Data'!G11</f>
        <v>0</v>
      </c>
      <c r="D11" s="504">
        <f>_xlfn.IFERROR('Packaged Product Costs'!I10*Margins!B11,0)</f>
        <v>0</v>
      </c>
      <c r="E11" s="505">
        <v>0</v>
      </c>
      <c r="F11" s="499">
        <f t="shared" si="0"/>
        <v>0</v>
      </c>
      <c r="G11" s="506">
        <f t="shared" si="1"/>
        <v>0</v>
      </c>
      <c r="H11" s="501"/>
      <c r="I11" s="75"/>
      <c r="J11" s="55"/>
      <c r="K11" s="52"/>
      <c r="L11" s="52"/>
      <c r="M11" s="52"/>
      <c r="N11" s="52"/>
      <c r="O11" s="52"/>
      <c r="P11" s="52"/>
      <c r="Q11" s="52"/>
      <c r="R11" s="52"/>
      <c r="S11" s="52"/>
    </row>
    <row r="12" spans="1:19" ht="15" outlineLevel="2">
      <c r="A12" s="494" t="str">
        <f>'Sales Data'!B12</f>
        <v>Product E</v>
      </c>
      <c r="B12" s="502">
        <f>'Sales Data'!D12</f>
        <v>0</v>
      </c>
      <c r="C12" s="503">
        <f>'Sales Data'!G12</f>
        <v>0</v>
      </c>
      <c r="D12" s="504">
        <f>_xlfn.IFERROR('Packaged Product Costs'!I11*Margins!B12,0)</f>
        <v>0</v>
      </c>
      <c r="E12" s="505">
        <v>0</v>
      </c>
      <c r="F12" s="499">
        <f t="shared" si="0"/>
        <v>0</v>
      </c>
      <c r="G12" s="506">
        <f t="shared" si="1"/>
        <v>0</v>
      </c>
      <c r="H12" s="501"/>
      <c r="I12" s="75"/>
      <c r="J12" s="55"/>
      <c r="K12" s="52"/>
      <c r="L12" s="52"/>
      <c r="M12" s="52"/>
      <c r="N12" s="52"/>
      <c r="O12" s="52"/>
      <c r="P12" s="52"/>
      <c r="Q12" s="52"/>
      <c r="R12" s="52"/>
      <c r="S12" s="52"/>
    </row>
    <row r="13" spans="1:19" ht="15" outlineLevel="2">
      <c r="A13" s="494" t="str">
        <f>'Sales Data'!B13</f>
        <v>Product F</v>
      </c>
      <c r="B13" s="502">
        <f>'Sales Data'!D13</f>
        <v>0</v>
      </c>
      <c r="C13" s="503">
        <f>'Sales Data'!G13</f>
        <v>0</v>
      </c>
      <c r="D13" s="504">
        <f>_xlfn.IFERROR('Packaged Product Costs'!I12*Margins!B13,0)</f>
        <v>0</v>
      </c>
      <c r="E13" s="505">
        <v>0</v>
      </c>
      <c r="F13" s="499">
        <f t="shared" si="0"/>
        <v>0</v>
      </c>
      <c r="G13" s="506">
        <f t="shared" si="1"/>
        <v>0</v>
      </c>
      <c r="H13" s="501"/>
      <c r="I13" s="75"/>
      <c r="J13" s="55"/>
      <c r="K13" s="52"/>
      <c r="L13" s="52"/>
      <c r="M13" s="52"/>
      <c r="N13" s="52"/>
      <c r="O13" s="52"/>
      <c r="P13" s="52"/>
      <c r="Q13" s="52"/>
      <c r="R13" s="52"/>
      <c r="S13" s="52"/>
    </row>
    <row r="14" spans="1:19" ht="15" outlineLevel="2">
      <c r="A14" s="494" t="str">
        <f>'Sales Data'!B14</f>
        <v>Product G</v>
      </c>
      <c r="B14" s="502">
        <f>'Sales Data'!D14</f>
        <v>0</v>
      </c>
      <c r="C14" s="503">
        <f>'Sales Data'!G14</f>
        <v>0</v>
      </c>
      <c r="D14" s="504">
        <f>_xlfn.IFERROR('Packaged Product Costs'!I13*Margins!B14,0)</f>
        <v>0</v>
      </c>
      <c r="E14" s="505">
        <v>0</v>
      </c>
      <c r="F14" s="499">
        <f t="shared" si="0"/>
        <v>0</v>
      </c>
      <c r="G14" s="506">
        <f t="shared" si="1"/>
        <v>0</v>
      </c>
      <c r="H14" s="501"/>
      <c r="I14" s="75"/>
      <c r="J14" s="55"/>
      <c r="K14" s="52"/>
      <c r="L14" s="52"/>
      <c r="M14" s="52"/>
      <c r="N14" s="52"/>
      <c r="O14" s="52"/>
      <c r="P14" s="52"/>
      <c r="Q14" s="52"/>
      <c r="R14" s="52"/>
      <c r="S14" s="52"/>
    </row>
    <row r="15" spans="1:19" ht="15" outlineLevel="2">
      <c r="A15" s="494" t="str">
        <f>'Sales Data'!B15</f>
        <v>Product H</v>
      </c>
      <c r="B15" s="502">
        <f>'Sales Data'!D15</f>
        <v>0</v>
      </c>
      <c r="C15" s="503">
        <f>'Sales Data'!G15</f>
        <v>0</v>
      </c>
      <c r="D15" s="504">
        <f>_xlfn.IFERROR('Packaged Product Costs'!I14*Margins!B15,0)</f>
        <v>0</v>
      </c>
      <c r="E15" s="505">
        <v>0</v>
      </c>
      <c r="F15" s="499">
        <f t="shared" si="0"/>
        <v>0</v>
      </c>
      <c r="G15" s="506">
        <f t="shared" si="1"/>
        <v>0</v>
      </c>
      <c r="H15" s="501"/>
      <c r="I15" s="75"/>
      <c r="J15" s="55"/>
      <c r="K15" s="52"/>
      <c r="L15" s="52"/>
      <c r="M15" s="52"/>
      <c r="N15" s="52"/>
      <c r="O15" s="52"/>
      <c r="P15" s="52"/>
      <c r="Q15" s="52"/>
      <c r="R15" s="52"/>
      <c r="S15" s="52"/>
    </row>
    <row r="16" spans="1:19" ht="12" customHeight="1" outlineLevel="2">
      <c r="A16" s="494" t="str">
        <f>'Sales Data'!B16</f>
        <v>Product I</v>
      </c>
      <c r="B16" s="502">
        <f>'Sales Data'!D16</f>
        <v>0</v>
      </c>
      <c r="C16" s="503">
        <f>'Sales Data'!G16</f>
        <v>0</v>
      </c>
      <c r="D16" s="504">
        <f>_xlfn.IFERROR('Packaged Product Costs'!I15*Margins!B16,0)</f>
        <v>0</v>
      </c>
      <c r="E16" s="505">
        <v>0</v>
      </c>
      <c r="F16" s="499">
        <f t="shared" si="0"/>
        <v>0</v>
      </c>
      <c r="G16" s="506">
        <f t="shared" si="1"/>
        <v>0</v>
      </c>
      <c r="H16" s="501"/>
      <c r="I16" s="75"/>
      <c r="J16" s="55"/>
      <c r="K16" s="52"/>
      <c r="L16" s="52"/>
      <c r="M16" s="52"/>
      <c r="N16" s="52"/>
      <c r="O16" s="52"/>
      <c r="P16" s="52"/>
      <c r="Q16" s="52"/>
      <c r="R16" s="52"/>
      <c r="S16" s="52"/>
    </row>
    <row r="17" spans="1:19" ht="15" outlineLevel="2">
      <c r="A17" s="494" t="str">
        <f>'Sales Data'!B17</f>
        <v>Product J</v>
      </c>
      <c r="B17" s="502">
        <f>'Sales Data'!D17</f>
        <v>0</v>
      </c>
      <c r="C17" s="503">
        <f>'Sales Data'!G17</f>
        <v>0</v>
      </c>
      <c r="D17" s="504">
        <f>_xlfn.IFERROR('Packaged Product Costs'!I16*Margins!B17,0)</f>
        <v>0</v>
      </c>
      <c r="E17" s="505">
        <v>0</v>
      </c>
      <c r="F17" s="499">
        <f t="shared" si="0"/>
        <v>0</v>
      </c>
      <c r="G17" s="506">
        <f t="shared" si="1"/>
        <v>0</v>
      </c>
      <c r="H17" s="501"/>
      <c r="I17" s="75"/>
      <c r="J17" s="55"/>
      <c r="K17" s="52"/>
      <c r="L17" s="52"/>
      <c r="M17" s="52"/>
      <c r="N17" s="52"/>
      <c r="O17" s="52"/>
      <c r="P17" s="52"/>
      <c r="Q17" s="52"/>
      <c r="R17" s="52"/>
      <c r="S17" s="52"/>
    </row>
    <row r="18" spans="1:19" ht="15" outlineLevel="2">
      <c r="A18" s="494" t="str">
        <f>'Sales Data'!B18</f>
        <v>Product K</v>
      </c>
      <c r="B18" s="502">
        <f>'Sales Data'!D18</f>
        <v>0</v>
      </c>
      <c r="C18" s="503">
        <f>'Sales Data'!G18</f>
        <v>0</v>
      </c>
      <c r="D18" s="504">
        <f>_xlfn.IFERROR('Packaged Product Costs'!I17*Margins!B18,0)</f>
        <v>0</v>
      </c>
      <c r="E18" s="505">
        <v>0</v>
      </c>
      <c r="F18" s="499">
        <f t="shared" si="0"/>
        <v>0</v>
      </c>
      <c r="G18" s="506">
        <f t="shared" si="1"/>
        <v>0</v>
      </c>
      <c r="H18" s="501"/>
      <c r="I18" s="75"/>
      <c r="J18" s="55"/>
      <c r="K18" s="52"/>
      <c r="L18" s="52"/>
      <c r="M18" s="52"/>
      <c r="N18" s="52"/>
      <c r="O18" s="52"/>
      <c r="P18" s="52"/>
      <c r="Q18" s="52"/>
      <c r="R18" s="52"/>
      <c r="S18" s="52"/>
    </row>
    <row r="19" spans="1:19" ht="15" outlineLevel="2">
      <c r="A19" s="494" t="str">
        <f>'Sales Data'!B19</f>
        <v>Product L</v>
      </c>
      <c r="B19" s="507">
        <f>'Sales Data'!D19</f>
        <v>0</v>
      </c>
      <c r="C19" s="508">
        <f>'Sales Data'!G19</f>
        <v>0</v>
      </c>
      <c r="D19" s="509">
        <f>_xlfn.IFERROR('Packaged Product Costs'!I18*Margins!B19,0)</f>
        <v>0</v>
      </c>
      <c r="E19" s="510">
        <v>0</v>
      </c>
      <c r="F19" s="499">
        <f t="shared" si="0"/>
        <v>0</v>
      </c>
      <c r="G19" s="511">
        <f>_xlfn.IFERROR(F19/C19,0)</f>
        <v>0</v>
      </c>
      <c r="H19" s="501"/>
      <c r="I19" s="75"/>
      <c r="J19" s="55"/>
      <c r="K19" s="52"/>
      <c r="L19" s="52"/>
      <c r="M19" s="52"/>
      <c r="N19" s="52"/>
      <c r="O19" s="52"/>
      <c r="P19" s="52"/>
      <c r="Q19" s="52"/>
      <c r="R19" s="52"/>
      <c r="S19" s="52"/>
    </row>
    <row r="20" spans="1:19" ht="15.75">
      <c r="A20" s="512" t="str">
        <f>'Sales Data'!B20</f>
        <v>500ml</v>
      </c>
      <c r="B20" s="513">
        <f>SUM(B8:B19)</f>
        <v>100</v>
      </c>
      <c r="C20" s="514">
        <f>SUM(C8:C19)</f>
        <v>2500</v>
      </c>
      <c r="D20" s="515">
        <f>_xlfn.IFERROR(SUM(D8:D19),0)</f>
        <v>1510</v>
      </c>
      <c r="E20" s="516"/>
      <c r="F20" s="517">
        <f>_xlfn.IFERROR(SUM(F8:F19),0)</f>
        <v>914.5</v>
      </c>
      <c r="G20" s="506">
        <f t="shared" si="1"/>
        <v>0.3658</v>
      </c>
      <c r="H20" s="501"/>
      <c r="I20" s="75"/>
      <c r="J20" s="55"/>
      <c r="K20" s="52"/>
      <c r="L20" s="52"/>
      <c r="M20" s="52"/>
      <c r="N20" s="52"/>
      <c r="O20" s="52"/>
      <c r="P20" s="52"/>
      <c r="Q20" s="52"/>
      <c r="R20" s="52"/>
      <c r="S20" s="52"/>
    </row>
    <row r="21" spans="1:19" ht="15.75" outlineLevel="1">
      <c r="A21" s="487" t="str">
        <f>'Sales Data'!B22</f>
        <v>600ml</v>
      </c>
      <c r="B21" s="518"/>
      <c r="C21" s="519"/>
      <c r="D21" s="515"/>
      <c r="E21" s="520"/>
      <c r="F21" s="521"/>
      <c r="G21" s="522"/>
      <c r="H21" s="501"/>
      <c r="I21" s="75"/>
      <c r="J21" s="55"/>
      <c r="K21" s="52"/>
      <c r="L21" s="52"/>
      <c r="M21" s="52"/>
      <c r="N21" s="52"/>
      <c r="O21" s="52"/>
      <c r="P21" s="52"/>
      <c r="Q21" s="52"/>
      <c r="R21" s="52"/>
      <c r="S21" s="52"/>
    </row>
    <row r="22" spans="1:19" ht="15" outlineLevel="2">
      <c r="A22" s="494" t="str">
        <f>'Sales Data'!B23</f>
        <v>Product A</v>
      </c>
      <c r="B22" s="523">
        <f>'Sales Data'!D23</f>
        <v>0</v>
      </c>
      <c r="C22" s="503">
        <f>'Sales Data'!G23</f>
        <v>0</v>
      </c>
      <c r="D22" s="524">
        <f>_xlfn.IFERROR('Packaged Product Costs'!I21*Margins!B22,0)</f>
        <v>0</v>
      </c>
      <c r="E22" s="525">
        <v>0</v>
      </c>
      <c r="F22" s="499">
        <f>C22-(D22+(E22*D22))</f>
        <v>0</v>
      </c>
      <c r="G22" s="506">
        <f aca="true" t="shared" si="2" ref="G22:G33">_xlfn.IFERROR(F22/C22,0)</f>
        <v>0</v>
      </c>
      <c r="H22" s="501"/>
      <c r="I22" s="75"/>
      <c r="J22" s="55"/>
      <c r="K22" s="52"/>
      <c r="L22" s="52"/>
      <c r="M22" s="52"/>
      <c r="N22" s="52"/>
      <c r="O22" s="52"/>
      <c r="P22" s="52"/>
      <c r="Q22" s="52"/>
      <c r="R22" s="52"/>
      <c r="S22" s="52"/>
    </row>
    <row r="23" spans="1:19" ht="15" outlineLevel="2">
      <c r="A23" s="494" t="str">
        <f>'Sales Data'!B24</f>
        <v>Product B</v>
      </c>
      <c r="B23" s="523">
        <f>'Sales Data'!D24</f>
        <v>0</v>
      </c>
      <c r="C23" s="503">
        <f>'Sales Data'!G24</f>
        <v>0</v>
      </c>
      <c r="D23" s="524">
        <f>_xlfn.IFERROR('Packaged Product Costs'!I22*Margins!B23,0)</f>
        <v>0</v>
      </c>
      <c r="E23" s="525">
        <v>0</v>
      </c>
      <c r="F23" s="499">
        <f aca="true" t="shared" si="3" ref="F23:F33">C23-(D23+(E23*D23))</f>
        <v>0</v>
      </c>
      <c r="G23" s="506">
        <f t="shared" si="2"/>
        <v>0</v>
      </c>
      <c r="H23" s="501"/>
      <c r="I23" s="75"/>
      <c r="J23" s="55"/>
      <c r="K23" s="52"/>
      <c r="L23" s="52"/>
      <c r="M23" s="52"/>
      <c r="N23" s="52"/>
      <c r="O23" s="52"/>
      <c r="P23" s="52"/>
      <c r="Q23" s="52"/>
      <c r="R23" s="52"/>
      <c r="S23" s="52"/>
    </row>
    <row r="24" spans="1:19" ht="15" outlineLevel="2">
      <c r="A24" s="494" t="str">
        <f>'Sales Data'!B25</f>
        <v>Product C</v>
      </c>
      <c r="B24" s="523">
        <f>'Sales Data'!D25</f>
        <v>0</v>
      </c>
      <c r="C24" s="503">
        <f>'Sales Data'!G25</f>
        <v>0</v>
      </c>
      <c r="D24" s="524">
        <f>_xlfn.IFERROR('Packaged Product Costs'!I23*Margins!B24,0)</f>
        <v>0</v>
      </c>
      <c r="E24" s="525">
        <v>0</v>
      </c>
      <c r="F24" s="499">
        <f t="shared" si="3"/>
        <v>0</v>
      </c>
      <c r="G24" s="506">
        <f t="shared" si="2"/>
        <v>0</v>
      </c>
      <c r="H24" s="501"/>
      <c r="I24" s="75"/>
      <c r="J24" s="55"/>
      <c r="K24" s="52"/>
      <c r="L24" s="52"/>
      <c r="M24" s="52"/>
      <c r="N24" s="52"/>
      <c r="O24" s="52"/>
      <c r="P24" s="52"/>
      <c r="Q24" s="52"/>
      <c r="R24" s="52"/>
      <c r="S24" s="52"/>
    </row>
    <row r="25" spans="1:19" ht="15" outlineLevel="2">
      <c r="A25" s="494" t="str">
        <f>'Sales Data'!B26</f>
        <v>Product D</v>
      </c>
      <c r="B25" s="523">
        <f>'Sales Data'!D26</f>
        <v>0</v>
      </c>
      <c r="C25" s="503">
        <f>'Sales Data'!G26</f>
        <v>0</v>
      </c>
      <c r="D25" s="524">
        <f>_xlfn.IFERROR('Packaged Product Costs'!I24*Margins!B25,0)</f>
        <v>0</v>
      </c>
      <c r="E25" s="525">
        <v>0</v>
      </c>
      <c r="F25" s="499">
        <f t="shared" si="3"/>
        <v>0</v>
      </c>
      <c r="G25" s="506">
        <f t="shared" si="2"/>
        <v>0</v>
      </c>
      <c r="H25" s="501"/>
      <c r="I25" s="75"/>
      <c r="J25" s="55"/>
      <c r="K25" s="52"/>
      <c r="L25" s="52"/>
      <c r="M25" s="52"/>
      <c r="N25" s="52"/>
      <c r="O25" s="52"/>
      <c r="P25" s="52"/>
      <c r="Q25" s="52"/>
      <c r="R25" s="52"/>
      <c r="S25" s="52"/>
    </row>
    <row r="26" spans="1:19" ht="15" outlineLevel="2">
      <c r="A26" s="494" t="str">
        <f>'Sales Data'!B27</f>
        <v>Product E</v>
      </c>
      <c r="B26" s="523">
        <f>'Sales Data'!D27</f>
        <v>0</v>
      </c>
      <c r="C26" s="503">
        <f>'Sales Data'!G27</f>
        <v>0</v>
      </c>
      <c r="D26" s="524">
        <f>_xlfn.IFERROR('Packaged Product Costs'!I25*Margins!B26,0)</f>
        <v>0</v>
      </c>
      <c r="E26" s="525">
        <v>0</v>
      </c>
      <c r="F26" s="499">
        <f t="shared" si="3"/>
        <v>0</v>
      </c>
      <c r="G26" s="506">
        <f t="shared" si="2"/>
        <v>0</v>
      </c>
      <c r="H26" s="501"/>
      <c r="I26" s="75"/>
      <c r="J26" s="55"/>
      <c r="K26" s="52"/>
      <c r="L26" s="52"/>
      <c r="M26" s="52"/>
      <c r="N26" s="52"/>
      <c r="O26" s="52"/>
      <c r="P26" s="52"/>
      <c r="Q26" s="52"/>
      <c r="R26" s="52"/>
      <c r="S26" s="52"/>
    </row>
    <row r="27" spans="1:19" ht="15" outlineLevel="2">
      <c r="A27" s="494" t="str">
        <f>'Sales Data'!B28</f>
        <v>Product F</v>
      </c>
      <c r="B27" s="523">
        <f>'Sales Data'!D28</f>
        <v>0</v>
      </c>
      <c r="C27" s="503">
        <f>'Sales Data'!G28</f>
        <v>0</v>
      </c>
      <c r="D27" s="524">
        <f>_xlfn.IFERROR('Packaged Product Costs'!I26*Margins!B27,0)</f>
        <v>0</v>
      </c>
      <c r="E27" s="525">
        <v>0</v>
      </c>
      <c r="F27" s="499">
        <f t="shared" si="3"/>
        <v>0</v>
      </c>
      <c r="G27" s="506">
        <f t="shared" si="2"/>
        <v>0</v>
      </c>
      <c r="H27" s="501"/>
      <c r="I27" s="75"/>
      <c r="J27" s="55"/>
      <c r="K27" s="52"/>
      <c r="L27" s="52"/>
      <c r="M27" s="52"/>
      <c r="N27" s="52"/>
      <c r="O27" s="52"/>
      <c r="P27" s="52"/>
      <c r="Q27" s="52"/>
      <c r="R27" s="52"/>
      <c r="S27" s="52"/>
    </row>
    <row r="28" spans="1:19" ht="15" outlineLevel="2">
      <c r="A28" s="494" t="str">
        <f>'Sales Data'!B29</f>
        <v>Product G</v>
      </c>
      <c r="B28" s="523">
        <f>'Sales Data'!D29</f>
        <v>0</v>
      </c>
      <c r="C28" s="503">
        <f>'Sales Data'!G29</f>
        <v>0</v>
      </c>
      <c r="D28" s="524">
        <f>_xlfn.IFERROR('Packaged Product Costs'!I27*Margins!B28,0)</f>
        <v>0</v>
      </c>
      <c r="E28" s="525">
        <v>0</v>
      </c>
      <c r="F28" s="499">
        <f t="shared" si="3"/>
        <v>0</v>
      </c>
      <c r="G28" s="506">
        <f t="shared" si="2"/>
        <v>0</v>
      </c>
      <c r="H28" s="501"/>
      <c r="I28" s="75"/>
      <c r="J28" s="55"/>
      <c r="K28" s="52"/>
      <c r="L28" s="52"/>
      <c r="M28" s="52"/>
      <c r="N28" s="52"/>
      <c r="O28" s="52"/>
      <c r="P28" s="52"/>
      <c r="Q28" s="52"/>
      <c r="R28" s="52"/>
      <c r="S28" s="52"/>
    </row>
    <row r="29" spans="1:19" ht="15" outlineLevel="2">
      <c r="A29" s="494" t="str">
        <f>'Sales Data'!B30</f>
        <v>Product H</v>
      </c>
      <c r="B29" s="523">
        <f>'Sales Data'!D30</f>
        <v>0</v>
      </c>
      <c r="C29" s="503">
        <f>'Sales Data'!G30</f>
        <v>0</v>
      </c>
      <c r="D29" s="524">
        <f>_xlfn.IFERROR('Packaged Product Costs'!I28*Margins!B29,0)</f>
        <v>0</v>
      </c>
      <c r="E29" s="525">
        <v>0</v>
      </c>
      <c r="F29" s="499">
        <f t="shared" si="3"/>
        <v>0</v>
      </c>
      <c r="G29" s="506">
        <f t="shared" si="2"/>
        <v>0</v>
      </c>
      <c r="H29" s="501"/>
      <c r="I29" s="75"/>
      <c r="J29" s="55"/>
      <c r="K29" s="52"/>
      <c r="L29" s="52"/>
      <c r="M29" s="52"/>
      <c r="N29" s="52"/>
      <c r="O29" s="52"/>
      <c r="P29" s="52"/>
      <c r="Q29" s="52"/>
      <c r="R29" s="52"/>
      <c r="S29" s="52"/>
    </row>
    <row r="30" spans="1:19" ht="15" outlineLevel="2">
      <c r="A30" s="494" t="str">
        <f>'Sales Data'!B31</f>
        <v>Product I</v>
      </c>
      <c r="B30" s="523">
        <f>'Sales Data'!D31</f>
        <v>0</v>
      </c>
      <c r="C30" s="503">
        <f>'Sales Data'!G31</f>
        <v>0</v>
      </c>
      <c r="D30" s="524">
        <f>_xlfn.IFERROR('Packaged Product Costs'!I29*Margins!B30,0)</f>
        <v>0</v>
      </c>
      <c r="E30" s="525">
        <v>0</v>
      </c>
      <c r="F30" s="499">
        <f t="shared" si="3"/>
        <v>0</v>
      </c>
      <c r="G30" s="506">
        <f>_xlfn.IFERROR(F30/C30,0)</f>
        <v>0</v>
      </c>
      <c r="H30" s="501"/>
      <c r="I30" s="75"/>
      <c r="J30" s="55"/>
      <c r="K30" s="52"/>
      <c r="L30" s="52"/>
      <c r="M30" s="52"/>
      <c r="N30" s="52"/>
      <c r="O30" s="52"/>
      <c r="P30" s="52"/>
      <c r="Q30" s="52"/>
      <c r="R30" s="52"/>
      <c r="S30" s="52"/>
    </row>
    <row r="31" spans="1:19" ht="15" outlineLevel="2">
      <c r="A31" s="494" t="str">
        <f>'Sales Data'!B32</f>
        <v>Product J</v>
      </c>
      <c r="B31" s="523">
        <f>'Sales Data'!D32</f>
        <v>0</v>
      </c>
      <c r="C31" s="503">
        <f>'Sales Data'!G32</f>
        <v>0</v>
      </c>
      <c r="D31" s="524">
        <f>_xlfn.IFERROR('Packaged Product Costs'!I30*Margins!B31,0)</f>
        <v>0</v>
      </c>
      <c r="E31" s="525">
        <v>0</v>
      </c>
      <c r="F31" s="499">
        <f t="shared" si="3"/>
        <v>0</v>
      </c>
      <c r="G31" s="506">
        <f t="shared" si="2"/>
        <v>0</v>
      </c>
      <c r="H31" s="501"/>
      <c r="I31" s="75"/>
      <c r="J31" s="55"/>
      <c r="K31" s="52"/>
      <c r="L31" s="52"/>
      <c r="M31" s="52"/>
      <c r="N31" s="52"/>
      <c r="O31" s="52"/>
      <c r="P31" s="52"/>
      <c r="Q31" s="52"/>
      <c r="R31" s="52"/>
      <c r="S31" s="52"/>
    </row>
    <row r="32" spans="1:19" ht="15" outlineLevel="2">
      <c r="A32" s="494" t="str">
        <f>'Sales Data'!B33</f>
        <v>Product K</v>
      </c>
      <c r="B32" s="523">
        <f>'Sales Data'!D33</f>
        <v>0</v>
      </c>
      <c r="C32" s="503">
        <f>'Sales Data'!G33</f>
        <v>0</v>
      </c>
      <c r="D32" s="524">
        <f>_xlfn.IFERROR('Packaged Product Costs'!I31*Margins!B32,0)</f>
        <v>0</v>
      </c>
      <c r="E32" s="525">
        <v>0</v>
      </c>
      <c r="F32" s="499">
        <f t="shared" si="3"/>
        <v>0</v>
      </c>
      <c r="G32" s="506">
        <f t="shared" si="2"/>
        <v>0</v>
      </c>
      <c r="H32" s="501"/>
      <c r="I32" s="75"/>
      <c r="J32" s="55"/>
      <c r="K32" s="52"/>
      <c r="L32" s="52"/>
      <c r="M32" s="52"/>
      <c r="N32" s="52"/>
      <c r="O32" s="52"/>
      <c r="P32" s="52"/>
      <c r="Q32" s="52"/>
      <c r="R32" s="52"/>
      <c r="S32" s="52"/>
    </row>
    <row r="33" spans="1:19" ht="15" outlineLevel="2">
      <c r="A33" s="494" t="str">
        <f>'Sales Data'!B34</f>
        <v>Product L</v>
      </c>
      <c r="B33" s="523">
        <f>'Sales Data'!D34</f>
        <v>0</v>
      </c>
      <c r="C33" s="503">
        <f>'Sales Data'!G34</f>
        <v>0</v>
      </c>
      <c r="D33" s="524">
        <f>_xlfn.IFERROR('Packaged Product Costs'!I32*Margins!B33,0)</f>
        <v>0</v>
      </c>
      <c r="E33" s="525">
        <v>0</v>
      </c>
      <c r="F33" s="499">
        <f t="shared" si="3"/>
        <v>0</v>
      </c>
      <c r="G33" s="506">
        <f t="shared" si="2"/>
        <v>0</v>
      </c>
      <c r="H33" s="501"/>
      <c r="I33" s="75"/>
      <c r="J33" s="55"/>
      <c r="K33" s="52"/>
      <c r="L33" s="52"/>
      <c r="M33" s="52"/>
      <c r="N33" s="52"/>
      <c r="O33" s="52"/>
      <c r="P33" s="52"/>
      <c r="Q33" s="52"/>
      <c r="R33" s="52"/>
      <c r="S33" s="52"/>
    </row>
    <row r="34" spans="1:19" ht="15.75">
      <c r="A34" s="512" t="str">
        <f>'Sales Data'!B35</f>
        <v>600ml</v>
      </c>
      <c r="B34" s="513">
        <f>SUM(B22:B33)</f>
        <v>0</v>
      </c>
      <c r="C34" s="514">
        <f>SUM(C22:C33)</f>
        <v>0</v>
      </c>
      <c r="D34" s="517">
        <f>_xlfn.IFERROR(SUM(D22:D33),0)</f>
        <v>0</v>
      </c>
      <c r="E34" s="516"/>
      <c r="F34" s="517">
        <f>_xlfn.IFERROR(SUM(F22:F33),0)</f>
        <v>0</v>
      </c>
      <c r="G34" s="526"/>
      <c r="H34" s="501"/>
      <c r="I34" s="75"/>
      <c r="J34" s="55"/>
      <c r="K34" s="52"/>
      <c r="L34" s="52"/>
      <c r="M34" s="52"/>
      <c r="N34" s="52"/>
      <c r="O34" s="52"/>
      <c r="P34" s="52"/>
      <c r="Q34" s="52"/>
      <c r="R34" s="52"/>
      <c r="S34" s="52"/>
    </row>
    <row r="35" spans="1:19" ht="18">
      <c r="A35" s="104" t="str">
        <f>'Recipe 2'!A4</f>
        <v>Recipe 2</v>
      </c>
      <c r="B35" s="518"/>
      <c r="C35" s="519"/>
      <c r="D35" s="515"/>
      <c r="E35" s="520"/>
      <c r="F35" s="515"/>
      <c r="G35" s="527"/>
      <c r="H35" s="501"/>
      <c r="I35" s="75"/>
      <c r="J35" s="55"/>
      <c r="K35" s="52"/>
      <c r="L35" s="52"/>
      <c r="M35" s="52"/>
      <c r="N35" s="52"/>
      <c r="O35" s="52"/>
      <c r="P35" s="52"/>
      <c r="Q35" s="52"/>
      <c r="R35" s="52"/>
      <c r="S35" s="52"/>
    </row>
    <row r="36" spans="1:19" ht="15.75" outlineLevel="1">
      <c r="A36" s="528" t="str">
        <f>'Sales Data'!B37</f>
        <v>Package Size 1</v>
      </c>
      <c r="B36" s="523"/>
      <c r="C36" s="503"/>
      <c r="D36" s="524"/>
      <c r="E36" s="525"/>
      <c r="F36" s="529"/>
      <c r="G36" s="527"/>
      <c r="H36" s="501"/>
      <c r="I36" s="75"/>
      <c r="J36" s="55"/>
      <c r="K36" s="52"/>
      <c r="L36" s="52"/>
      <c r="M36" s="52"/>
      <c r="N36" s="52"/>
      <c r="O36" s="52"/>
      <c r="P36" s="52"/>
      <c r="Q36" s="52"/>
      <c r="R36" s="52"/>
      <c r="S36" s="52"/>
    </row>
    <row r="37" spans="1:19" ht="15" outlineLevel="1">
      <c r="A37" s="530" t="str">
        <f>'Sales Data'!B38</f>
        <v>a</v>
      </c>
      <c r="B37" s="523">
        <f>'Sales Data'!D38</f>
        <v>0</v>
      </c>
      <c r="C37" s="503">
        <f>'Sales Data'!G38</f>
        <v>0</v>
      </c>
      <c r="D37" s="524">
        <f>_xlfn.IFERROR('Packaged Product Costs'!I39*B37,0)</f>
        <v>0</v>
      </c>
      <c r="E37" s="525">
        <v>0</v>
      </c>
      <c r="F37" s="499">
        <f aca="true" t="shared" si="4" ref="F37:F48">C37-(D37+(E37*D37))</f>
        <v>0</v>
      </c>
      <c r="G37" s="506">
        <f aca="true" t="shared" si="5" ref="G37:G48">_xlfn.IFERROR(F37/C37,0)</f>
        <v>0</v>
      </c>
      <c r="H37" s="501"/>
      <c r="I37" s="75"/>
      <c r="J37" s="55"/>
      <c r="K37" s="52"/>
      <c r="L37" s="52"/>
      <c r="M37" s="52"/>
      <c r="N37" s="52"/>
      <c r="O37" s="52"/>
      <c r="P37" s="52"/>
      <c r="Q37" s="52"/>
      <c r="R37" s="52"/>
      <c r="S37" s="52"/>
    </row>
    <row r="38" spans="1:19" ht="15" outlineLevel="1">
      <c r="A38" s="530" t="str">
        <f>'Sales Data'!B39</f>
        <v>b</v>
      </c>
      <c r="B38" s="523">
        <f>'Sales Data'!D39</f>
        <v>0</v>
      </c>
      <c r="C38" s="503">
        <f>'Sales Data'!G39</f>
        <v>0</v>
      </c>
      <c r="D38" s="524">
        <f>_xlfn.IFERROR('Packaged Product Costs'!I40*B38,0)</f>
        <v>0</v>
      </c>
      <c r="E38" s="525">
        <v>0</v>
      </c>
      <c r="F38" s="499">
        <f t="shared" si="4"/>
        <v>0</v>
      </c>
      <c r="G38" s="506">
        <f t="shared" si="5"/>
        <v>0</v>
      </c>
      <c r="H38" s="501"/>
      <c r="I38" s="75"/>
      <c r="J38" s="55"/>
      <c r="K38" s="52"/>
      <c r="L38" s="52"/>
      <c r="M38" s="52"/>
      <c r="N38" s="52"/>
      <c r="O38" s="52"/>
      <c r="P38" s="52"/>
      <c r="Q38" s="52"/>
      <c r="R38" s="52"/>
      <c r="S38" s="52"/>
    </row>
    <row r="39" spans="1:19" ht="15" outlineLevel="1">
      <c r="A39" s="530" t="str">
        <f>'Sales Data'!B40</f>
        <v>c</v>
      </c>
      <c r="B39" s="523">
        <f>'Sales Data'!D40</f>
        <v>0</v>
      </c>
      <c r="C39" s="503">
        <f>'Sales Data'!G40</f>
        <v>0</v>
      </c>
      <c r="D39" s="524">
        <f>_xlfn.IFERROR('Packaged Product Costs'!I41*B39,0)</f>
        <v>0</v>
      </c>
      <c r="E39" s="525">
        <v>0</v>
      </c>
      <c r="F39" s="499">
        <f t="shared" si="4"/>
        <v>0</v>
      </c>
      <c r="G39" s="506">
        <f t="shared" si="5"/>
        <v>0</v>
      </c>
      <c r="H39" s="501"/>
      <c r="I39" s="75"/>
      <c r="J39" s="55"/>
      <c r="K39" s="52"/>
      <c r="L39" s="52"/>
      <c r="M39" s="52"/>
      <c r="N39" s="52"/>
      <c r="O39" s="52"/>
      <c r="P39" s="52"/>
      <c r="Q39" s="52"/>
      <c r="R39" s="52"/>
      <c r="S39" s="52"/>
    </row>
    <row r="40" spans="1:19" ht="15" outlineLevel="1">
      <c r="A40" s="530" t="str">
        <f>'Sales Data'!B41</f>
        <v>d</v>
      </c>
      <c r="B40" s="523">
        <f>'Sales Data'!D41</f>
        <v>0</v>
      </c>
      <c r="C40" s="503">
        <f>'Sales Data'!G41</f>
        <v>0</v>
      </c>
      <c r="D40" s="524">
        <f>_xlfn.IFERROR('Packaged Product Costs'!I42*B40,0)</f>
        <v>0</v>
      </c>
      <c r="E40" s="525">
        <v>0</v>
      </c>
      <c r="F40" s="499">
        <f t="shared" si="4"/>
        <v>0</v>
      </c>
      <c r="G40" s="506">
        <f t="shared" si="5"/>
        <v>0</v>
      </c>
      <c r="H40" s="501"/>
      <c r="I40" s="75"/>
      <c r="J40" s="55"/>
      <c r="K40" s="52"/>
      <c r="L40" s="52"/>
      <c r="M40" s="52"/>
      <c r="N40" s="52"/>
      <c r="O40" s="52"/>
      <c r="P40" s="52"/>
      <c r="Q40" s="52"/>
      <c r="R40" s="52"/>
      <c r="S40" s="52"/>
    </row>
    <row r="41" spans="1:19" ht="15" outlineLevel="1">
      <c r="A41" s="530" t="str">
        <f>'Sales Data'!B42</f>
        <v>e</v>
      </c>
      <c r="B41" s="523">
        <f>'Sales Data'!D42</f>
        <v>0</v>
      </c>
      <c r="C41" s="503">
        <f>'Sales Data'!G42</f>
        <v>0</v>
      </c>
      <c r="D41" s="524">
        <f>_xlfn.IFERROR('Packaged Product Costs'!I43*B41,0)</f>
        <v>0</v>
      </c>
      <c r="E41" s="525">
        <v>0</v>
      </c>
      <c r="F41" s="499">
        <f t="shared" si="4"/>
        <v>0</v>
      </c>
      <c r="G41" s="506">
        <f t="shared" si="5"/>
        <v>0</v>
      </c>
      <c r="H41" s="501"/>
      <c r="I41" s="75"/>
      <c r="J41" s="55"/>
      <c r="K41" s="52"/>
      <c r="L41" s="52"/>
      <c r="M41" s="52"/>
      <c r="N41" s="52"/>
      <c r="O41" s="52"/>
      <c r="P41" s="52"/>
      <c r="Q41" s="52"/>
      <c r="R41" s="52"/>
      <c r="S41" s="52"/>
    </row>
    <row r="42" spans="1:19" ht="15" outlineLevel="1">
      <c r="A42" s="530" t="str">
        <f>'Sales Data'!B43</f>
        <v>f</v>
      </c>
      <c r="B42" s="523">
        <f>'Sales Data'!D43</f>
        <v>0</v>
      </c>
      <c r="C42" s="503">
        <f>'Sales Data'!G43</f>
        <v>0</v>
      </c>
      <c r="D42" s="524">
        <f>_xlfn.IFERROR('Packaged Product Costs'!I44*B42,0)</f>
        <v>0</v>
      </c>
      <c r="E42" s="525">
        <v>0</v>
      </c>
      <c r="F42" s="499">
        <f t="shared" si="4"/>
        <v>0</v>
      </c>
      <c r="G42" s="506">
        <f t="shared" si="5"/>
        <v>0</v>
      </c>
      <c r="H42" s="501"/>
      <c r="I42" s="75"/>
      <c r="J42" s="55"/>
      <c r="K42" s="52"/>
      <c r="L42" s="52"/>
      <c r="M42" s="52"/>
      <c r="N42" s="52"/>
      <c r="O42" s="52"/>
      <c r="P42" s="52"/>
      <c r="Q42" s="52"/>
      <c r="R42" s="52"/>
      <c r="S42" s="52"/>
    </row>
    <row r="43" spans="1:19" ht="15" outlineLevel="1">
      <c r="A43" s="530" t="str">
        <f>'Sales Data'!B44</f>
        <v>g</v>
      </c>
      <c r="B43" s="523">
        <f>'Sales Data'!D44</f>
        <v>0</v>
      </c>
      <c r="C43" s="503">
        <f>'Sales Data'!G44</f>
        <v>0</v>
      </c>
      <c r="D43" s="524">
        <f>_xlfn.IFERROR('Packaged Product Costs'!I45*B43,0)</f>
        <v>0</v>
      </c>
      <c r="E43" s="525">
        <v>0</v>
      </c>
      <c r="F43" s="499">
        <f t="shared" si="4"/>
        <v>0</v>
      </c>
      <c r="G43" s="506">
        <f t="shared" si="5"/>
        <v>0</v>
      </c>
      <c r="H43" s="501"/>
      <c r="I43" s="75"/>
      <c r="J43" s="55"/>
      <c r="K43" s="52"/>
      <c r="L43" s="52"/>
      <c r="M43" s="52"/>
      <c r="N43" s="52"/>
      <c r="O43" s="52"/>
      <c r="P43" s="52"/>
      <c r="Q43" s="52"/>
      <c r="R43" s="52"/>
      <c r="S43" s="52"/>
    </row>
    <row r="44" spans="1:19" ht="15" outlineLevel="1">
      <c r="A44" s="530" t="str">
        <f>'Sales Data'!B45</f>
        <v>h</v>
      </c>
      <c r="B44" s="523">
        <f>'Sales Data'!D45</f>
        <v>0</v>
      </c>
      <c r="C44" s="503">
        <f>'Sales Data'!G45</f>
        <v>0</v>
      </c>
      <c r="D44" s="524">
        <f>_xlfn.IFERROR('Packaged Product Costs'!I46*B44,0)</f>
        <v>0</v>
      </c>
      <c r="E44" s="525">
        <v>0</v>
      </c>
      <c r="F44" s="499">
        <f t="shared" si="4"/>
        <v>0</v>
      </c>
      <c r="G44" s="506">
        <f t="shared" si="5"/>
        <v>0</v>
      </c>
      <c r="H44" s="501"/>
      <c r="I44" s="75"/>
      <c r="J44" s="55"/>
      <c r="K44" s="52"/>
      <c r="L44" s="52"/>
      <c r="M44" s="52"/>
      <c r="N44" s="52"/>
      <c r="O44" s="52"/>
      <c r="P44" s="52"/>
      <c r="Q44" s="52"/>
      <c r="R44" s="52"/>
      <c r="S44" s="52"/>
    </row>
    <row r="45" spans="1:19" ht="15" outlineLevel="1">
      <c r="A45" s="530" t="str">
        <f>'Sales Data'!B46</f>
        <v>i</v>
      </c>
      <c r="B45" s="523">
        <f>'Sales Data'!D46</f>
        <v>0</v>
      </c>
      <c r="C45" s="503">
        <f>'Sales Data'!G46</f>
        <v>0</v>
      </c>
      <c r="D45" s="524">
        <f>_xlfn.IFERROR('Packaged Product Costs'!I47*B45,0)</f>
        <v>0</v>
      </c>
      <c r="E45" s="525">
        <v>0</v>
      </c>
      <c r="F45" s="499">
        <f t="shared" si="4"/>
        <v>0</v>
      </c>
      <c r="G45" s="506">
        <f t="shared" si="5"/>
        <v>0</v>
      </c>
      <c r="H45" s="501"/>
      <c r="I45" s="75"/>
      <c r="J45" s="55"/>
      <c r="K45" s="52"/>
      <c r="L45" s="52"/>
      <c r="M45" s="52"/>
      <c r="N45" s="52"/>
      <c r="O45" s="52"/>
      <c r="P45" s="52"/>
      <c r="Q45" s="52"/>
      <c r="R45" s="52"/>
      <c r="S45" s="52"/>
    </row>
    <row r="46" spans="1:19" ht="15" outlineLevel="1">
      <c r="A46" s="530" t="str">
        <f>'Sales Data'!B47</f>
        <v>j</v>
      </c>
      <c r="B46" s="523">
        <f>'Sales Data'!D47</f>
        <v>0</v>
      </c>
      <c r="C46" s="503">
        <f>'Sales Data'!G47</f>
        <v>0</v>
      </c>
      <c r="D46" s="524">
        <f>_xlfn.IFERROR('Packaged Product Costs'!I48*B46,0)</f>
        <v>0</v>
      </c>
      <c r="E46" s="525">
        <v>0</v>
      </c>
      <c r="F46" s="499">
        <f t="shared" si="4"/>
        <v>0</v>
      </c>
      <c r="G46" s="506">
        <f t="shared" si="5"/>
        <v>0</v>
      </c>
      <c r="H46" s="501"/>
      <c r="I46" s="75"/>
      <c r="J46" s="55"/>
      <c r="K46" s="52"/>
      <c r="L46" s="52"/>
      <c r="M46" s="52"/>
      <c r="N46" s="52"/>
      <c r="O46" s="52"/>
      <c r="P46" s="52"/>
      <c r="Q46" s="52"/>
      <c r="R46" s="52"/>
      <c r="S46" s="52"/>
    </row>
    <row r="47" spans="1:19" ht="15" outlineLevel="1">
      <c r="A47" s="530" t="str">
        <f>'Sales Data'!B48</f>
        <v>k</v>
      </c>
      <c r="B47" s="523">
        <f>'Sales Data'!D48</f>
        <v>0</v>
      </c>
      <c r="C47" s="503">
        <f>'Sales Data'!G48</f>
        <v>0</v>
      </c>
      <c r="D47" s="524">
        <f>_xlfn.IFERROR('Packaged Product Costs'!I49*B47,0)</f>
        <v>0</v>
      </c>
      <c r="E47" s="525">
        <v>0</v>
      </c>
      <c r="F47" s="499">
        <f t="shared" si="4"/>
        <v>0</v>
      </c>
      <c r="G47" s="506">
        <f t="shared" si="5"/>
        <v>0</v>
      </c>
      <c r="H47" s="501"/>
      <c r="I47" s="75"/>
      <c r="J47" s="55"/>
      <c r="K47" s="52"/>
      <c r="L47" s="52"/>
      <c r="M47" s="52"/>
      <c r="N47" s="52"/>
      <c r="O47" s="52"/>
      <c r="P47" s="52"/>
      <c r="Q47" s="52"/>
      <c r="R47" s="52"/>
      <c r="S47" s="52"/>
    </row>
    <row r="48" spans="1:19" ht="15" outlineLevel="1">
      <c r="A48" s="530" t="str">
        <f>'Sales Data'!B49</f>
        <v>l</v>
      </c>
      <c r="B48" s="523">
        <f>'Sales Data'!D49</f>
        <v>0</v>
      </c>
      <c r="C48" s="503">
        <f>'Sales Data'!G49</f>
        <v>0</v>
      </c>
      <c r="D48" s="524">
        <f>_xlfn.IFERROR('Packaged Product Costs'!I50*B48,0)</f>
        <v>0</v>
      </c>
      <c r="E48" s="525">
        <v>0</v>
      </c>
      <c r="F48" s="499">
        <f t="shared" si="4"/>
        <v>0</v>
      </c>
      <c r="G48" s="506">
        <f t="shared" si="5"/>
        <v>0</v>
      </c>
      <c r="H48" s="501"/>
      <c r="I48" s="75"/>
      <c r="J48" s="55"/>
      <c r="K48" s="52"/>
      <c r="L48" s="52"/>
      <c r="M48" s="52"/>
      <c r="N48" s="52"/>
      <c r="O48" s="52"/>
      <c r="P48" s="52"/>
      <c r="Q48" s="52"/>
      <c r="R48" s="52"/>
      <c r="S48" s="52"/>
    </row>
    <row r="49" spans="1:19" ht="15.75">
      <c r="A49" s="531" t="str">
        <f>'Sales Data'!B50</f>
        <v>Package Size 1</v>
      </c>
      <c r="B49" s="513">
        <f>SUM(B37:B48)</f>
        <v>0</v>
      </c>
      <c r="C49" s="514">
        <f>SUM(C37:C48)</f>
        <v>0</v>
      </c>
      <c r="D49" s="517">
        <f>_xlfn.IFERROR(SUM(D37:D48),0)</f>
        <v>0</v>
      </c>
      <c r="E49" s="516"/>
      <c r="F49" s="517">
        <f>_xlfn.IFERROR(SUM(F37:F48),0)</f>
        <v>0</v>
      </c>
      <c r="G49" s="526"/>
      <c r="H49" s="501"/>
      <c r="I49" s="75"/>
      <c r="J49" s="55"/>
      <c r="K49" s="52"/>
      <c r="L49" s="52"/>
      <c r="M49" s="52"/>
      <c r="N49" s="52"/>
      <c r="O49" s="52"/>
      <c r="P49" s="52"/>
      <c r="Q49" s="52"/>
      <c r="R49" s="52"/>
      <c r="S49" s="52"/>
    </row>
    <row r="50" spans="1:19" ht="15.75" outlineLevel="1">
      <c r="A50" s="528" t="str">
        <f>'Sales Data'!B52</f>
        <v>Package Size 2</v>
      </c>
      <c r="B50" s="523"/>
      <c r="C50" s="503"/>
      <c r="D50" s="524"/>
      <c r="E50" s="525"/>
      <c r="F50" s="529"/>
      <c r="G50" s="527"/>
      <c r="H50" s="501"/>
      <c r="I50" s="75"/>
      <c r="J50" s="55"/>
      <c r="K50" s="52"/>
      <c r="L50" s="52"/>
      <c r="M50" s="52"/>
      <c r="N50" s="52"/>
      <c r="O50" s="52"/>
      <c r="P50" s="52"/>
      <c r="Q50" s="52"/>
      <c r="R50" s="52"/>
      <c r="S50" s="52"/>
    </row>
    <row r="51" spans="1:19" ht="15" outlineLevel="1">
      <c r="A51" s="530" t="str">
        <f>'Sales Data'!B53</f>
        <v>a</v>
      </c>
      <c r="B51" s="523">
        <f>'Sales Data'!D53</f>
        <v>0</v>
      </c>
      <c r="C51" s="503">
        <f>'Sales Data'!G53</f>
        <v>0</v>
      </c>
      <c r="D51" s="524">
        <f>_xlfn.IFERROR(B51*'Packaged Product Costs'!I53,0)</f>
        <v>0</v>
      </c>
      <c r="E51" s="525">
        <v>0</v>
      </c>
      <c r="F51" s="499">
        <f aca="true" t="shared" si="6" ref="F51:F62">C51-(D51+(E51*D51))</f>
        <v>0</v>
      </c>
      <c r="G51" s="506">
        <f aca="true" t="shared" si="7" ref="G51:G62">_xlfn.IFERROR(F51/C51,0)</f>
        <v>0</v>
      </c>
      <c r="H51" s="501"/>
      <c r="I51" s="75"/>
      <c r="J51" s="55"/>
      <c r="K51" s="52"/>
      <c r="L51" s="52"/>
      <c r="M51" s="52"/>
      <c r="N51" s="52"/>
      <c r="O51" s="52"/>
      <c r="P51" s="52"/>
      <c r="Q51" s="52"/>
      <c r="R51" s="52"/>
      <c r="S51" s="52"/>
    </row>
    <row r="52" spans="1:19" ht="15" outlineLevel="1">
      <c r="A52" s="530" t="str">
        <f>'Sales Data'!B54</f>
        <v>b</v>
      </c>
      <c r="B52" s="523">
        <f>'Sales Data'!D54</f>
        <v>0</v>
      </c>
      <c r="C52" s="503">
        <f>'Sales Data'!G54</f>
        <v>0</v>
      </c>
      <c r="D52" s="524">
        <f>_xlfn.IFERROR(B52*'Packaged Product Costs'!I54,0)</f>
        <v>0</v>
      </c>
      <c r="E52" s="525">
        <v>0</v>
      </c>
      <c r="F52" s="499">
        <f t="shared" si="6"/>
        <v>0</v>
      </c>
      <c r="G52" s="506">
        <f t="shared" si="7"/>
        <v>0</v>
      </c>
      <c r="H52" s="501"/>
      <c r="I52" s="75"/>
      <c r="J52" s="55"/>
      <c r="K52" s="52"/>
      <c r="L52" s="52"/>
      <c r="M52" s="52"/>
      <c r="N52" s="52"/>
      <c r="O52" s="52"/>
      <c r="P52" s="52"/>
      <c r="Q52" s="52"/>
      <c r="R52" s="52"/>
      <c r="S52" s="52"/>
    </row>
    <row r="53" spans="1:19" ht="15" outlineLevel="1">
      <c r="A53" s="530" t="str">
        <f>'Sales Data'!B55</f>
        <v>c</v>
      </c>
      <c r="B53" s="523">
        <f>'Sales Data'!D55</f>
        <v>0</v>
      </c>
      <c r="C53" s="503">
        <f>'Sales Data'!G55</f>
        <v>0</v>
      </c>
      <c r="D53" s="524">
        <f>_xlfn.IFERROR(B53*'Packaged Product Costs'!I55,0)</f>
        <v>0</v>
      </c>
      <c r="E53" s="525">
        <v>0</v>
      </c>
      <c r="F53" s="499">
        <f t="shared" si="6"/>
        <v>0</v>
      </c>
      <c r="G53" s="506">
        <f t="shared" si="7"/>
        <v>0</v>
      </c>
      <c r="H53" s="501"/>
      <c r="I53" s="75"/>
      <c r="J53" s="55"/>
      <c r="K53" s="52"/>
      <c r="L53" s="52"/>
      <c r="M53" s="52"/>
      <c r="N53" s="52"/>
      <c r="O53" s="52"/>
      <c r="P53" s="52"/>
      <c r="Q53" s="52"/>
      <c r="R53" s="52"/>
      <c r="S53" s="52"/>
    </row>
    <row r="54" spans="1:19" ht="15" outlineLevel="1">
      <c r="A54" s="530" t="str">
        <f>'Sales Data'!B56</f>
        <v>d</v>
      </c>
      <c r="B54" s="523">
        <f>'Sales Data'!D56</f>
        <v>0</v>
      </c>
      <c r="C54" s="503">
        <f>'Sales Data'!G56</f>
        <v>0</v>
      </c>
      <c r="D54" s="524">
        <f>_xlfn.IFERROR(B54*'Packaged Product Costs'!I56,0)</f>
        <v>0</v>
      </c>
      <c r="E54" s="525">
        <v>0</v>
      </c>
      <c r="F54" s="499">
        <f t="shared" si="6"/>
        <v>0</v>
      </c>
      <c r="G54" s="506">
        <f t="shared" si="7"/>
        <v>0</v>
      </c>
      <c r="H54" s="501"/>
      <c r="I54" s="75"/>
      <c r="J54" s="55"/>
      <c r="K54" s="52"/>
      <c r="L54" s="52"/>
      <c r="M54" s="52"/>
      <c r="N54" s="52"/>
      <c r="O54" s="52"/>
      <c r="P54" s="52"/>
      <c r="Q54" s="52"/>
      <c r="R54" s="52"/>
      <c r="S54" s="52"/>
    </row>
    <row r="55" spans="1:19" ht="15" outlineLevel="1">
      <c r="A55" s="530" t="str">
        <f>'Sales Data'!B57</f>
        <v>e</v>
      </c>
      <c r="B55" s="523">
        <f>'Sales Data'!D57</f>
        <v>0</v>
      </c>
      <c r="C55" s="503">
        <f>'Sales Data'!G57</f>
        <v>0</v>
      </c>
      <c r="D55" s="524">
        <f>_xlfn.IFERROR(B55*'Packaged Product Costs'!I57,0)</f>
        <v>0</v>
      </c>
      <c r="E55" s="525">
        <v>0</v>
      </c>
      <c r="F55" s="499">
        <f t="shared" si="6"/>
        <v>0</v>
      </c>
      <c r="G55" s="506">
        <f t="shared" si="7"/>
        <v>0</v>
      </c>
      <c r="H55" s="501"/>
      <c r="I55" s="75"/>
      <c r="J55" s="55"/>
      <c r="K55" s="52"/>
      <c r="L55" s="52"/>
      <c r="M55" s="52"/>
      <c r="N55" s="52"/>
      <c r="O55" s="52"/>
      <c r="P55" s="52"/>
      <c r="Q55" s="52"/>
      <c r="R55" s="52"/>
      <c r="S55" s="52"/>
    </row>
    <row r="56" spans="1:19" ht="15" outlineLevel="1">
      <c r="A56" s="530" t="str">
        <f>'Sales Data'!B58</f>
        <v>f</v>
      </c>
      <c r="B56" s="523">
        <f>'Sales Data'!D58</f>
        <v>0</v>
      </c>
      <c r="C56" s="503">
        <f>'Sales Data'!G58</f>
        <v>0</v>
      </c>
      <c r="D56" s="524">
        <f>_xlfn.IFERROR(B56*'Packaged Product Costs'!I58,0)</f>
        <v>0</v>
      </c>
      <c r="E56" s="525">
        <v>0</v>
      </c>
      <c r="F56" s="499">
        <f t="shared" si="6"/>
        <v>0</v>
      </c>
      <c r="G56" s="506">
        <f t="shared" si="7"/>
        <v>0</v>
      </c>
      <c r="H56" s="501"/>
      <c r="I56" s="75"/>
      <c r="J56" s="55"/>
      <c r="K56" s="52"/>
      <c r="L56" s="52"/>
      <c r="M56" s="52"/>
      <c r="N56" s="52"/>
      <c r="O56" s="52"/>
      <c r="P56" s="52"/>
      <c r="Q56" s="52"/>
      <c r="R56" s="52"/>
      <c r="S56" s="52"/>
    </row>
    <row r="57" spans="1:19" ht="15" outlineLevel="1">
      <c r="A57" s="530" t="str">
        <f>'Sales Data'!B59</f>
        <v>g</v>
      </c>
      <c r="B57" s="523">
        <f>'Sales Data'!D59</f>
        <v>0</v>
      </c>
      <c r="C57" s="503">
        <f>'Sales Data'!G59</f>
        <v>0</v>
      </c>
      <c r="D57" s="524">
        <f>_xlfn.IFERROR(B57*'Packaged Product Costs'!I59,0)</f>
        <v>0</v>
      </c>
      <c r="E57" s="525">
        <v>0</v>
      </c>
      <c r="F57" s="499">
        <f t="shared" si="6"/>
        <v>0</v>
      </c>
      <c r="G57" s="506">
        <f t="shared" si="7"/>
        <v>0</v>
      </c>
      <c r="H57" s="501"/>
      <c r="I57" s="75"/>
      <c r="J57" s="55"/>
      <c r="K57" s="52"/>
      <c r="L57" s="52"/>
      <c r="M57" s="52"/>
      <c r="N57" s="52"/>
      <c r="O57" s="52"/>
      <c r="P57" s="52"/>
      <c r="Q57" s="52"/>
      <c r="R57" s="52"/>
      <c r="S57" s="52"/>
    </row>
    <row r="58" spans="1:19" ht="15" outlineLevel="1">
      <c r="A58" s="530" t="str">
        <f>'Sales Data'!B60</f>
        <v>h</v>
      </c>
      <c r="B58" s="523">
        <f>'Sales Data'!D60</f>
        <v>0</v>
      </c>
      <c r="C58" s="503">
        <f>'Sales Data'!G60</f>
        <v>0</v>
      </c>
      <c r="D58" s="524">
        <f>_xlfn.IFERROR(B58*'Packaged Product Costs'!I60,0)</f>
        <v>0</v>
      </c>
      <c r="E58" s="525">
        <v>0</v>
      </c>
      <c r="F58" s="499">
        <f t="shared" si="6"/>
        <v>0</v>
      </c>
      <c r="G58" s="506">
        <f t="shared" si="7"/>
        <v>0</v>
      </c>
      <c r="H58" s="501"/>
      <c r="I58" s="75"/>
      <c r="J58" s="55"/>
      <c r="K58" s="52"/>
      <c r="L58" s="52"/>
      <c r="M58" s="52"/>
      <c r="N58" s="52"/>
      <c r="O58" s="52"/>
      <c r="P58" s="52"/>
      <c r="Q58" s="52"/>
      <c r="R58" s="52"/>
      <c r="S58" s="52"/>
    </row>
    <row r="59" spans="1:19" ht="15" outlineLevel="1">
      <c r="A59" s="530" t="str">
        <f>'Sales Data'!B61</f>
        <v>i</v>
      </c>
      <c r="B59" s="523">
        <f>'Sales Data'!D61</f>
        <v>0</v>
      </c>
      <c r="C59" s="503">
        <f>'Sales Data'!G61</f>
        <v>0</v>
      </c>
      <c r="D59" s="524">
        <f>_xlfn.IFERROR(B59*'Packaged Product Costs'!I61,0)</f>
        <v>0</v>
      </c>
      <c r="E59" s="525">
        <v>0</v>
      </c>
      <c r="F59" s="499">
        <f t="shared" si="6"/>
        <v>0</v>
      </c>
      <c r="G59" s="506">
        <f t="shared" si="7"/>
        <v>0</v>
      </c>
      <c r="H59" s="501"/>
      <c r="I59" s="75"/>
      <c r="J59" s="55"/>
      <c r="K59" s="52"/>
      <c r="L59" s="52"/>
      <c r="M59" s="52"/>
      <c r="N59" s="52"/>
      <c r="O59" s="52"/>
      <c r="P59" s="52"/>
      <c r="Q59" s="52"/>
      <c r="R59" s="52"/>
      <c r="S59" s="52"/>
    </row>
    <row r="60" spans="1:19" ht="15" outlineLevel="1">
      <c r="A60" s="530" t="str">
        <f>'Sales Data'!B62</f>
        <v>j</v>
      </c>
      <c r="B60" s="523">
        <f>'Sales Data'!D62</f>
        <v>0</v>
      </c>
      <c r="C60" s="503">
        <f>'Sales Data'!G62</f>
        <v>0</v>
      </c>
      <c r="D60" s="524">
        <f>_xlfn.IFERROR(B60*'Packaged Product Costs'!I62,0)</f>
        <v>0</v>
      </c>
      <c r="E60" s="525">
        <v>0</v>
      </c>
      <c r="F60" s="499">
        <f t="shared" si="6"/>
        <v>0</v>
      </c>
      <c r="G60" s="506">
        <f t="shared" si="7"/>
        <v>0</v>
      </c>
      <c r="H60" s="501"/>
      <c r="I60" s="75"/>
      <c r="J60" s="55"/>
      <c r="K60" s="52"/>
      <c r="L60" s="52"/>
      <c r="M60" s="52"/>
      <c r="N60" s="52"/>
      <c r="O60" s="52"/>
      <c r="P60" s="52"/>
      <c r="Q60" s="52"/>
      <c r="R60" s="52"/>
      <c r="S60" s="52"/>
    </row>
    <row r="61" spans="1:19" ht="15" outlineLevel="1">
      <c r="A61" s="530" t="str">
        <f>'Sales Data'!B63</f>
        <v>k</v>
      </c>
      <c r="B61" s="523">
        <f>'Sales Data'!D63</f>
        <v>0</v>
      </c>
      <c r="C61" s="503">
        <f>'Sales Data'!G63</f>
        <v>0</v>
      </c>
      <c r="D61" s="524">
        <f>_xlfn.IFERROR(B61*'Packaged Product Costs'!I63,0)</f>
        <v>0</v>
      </c>
      <c r="E61" s="525">
        <v>0</v>
      </c>
      <c r="F61" s="499">
        <f t="shared" si="6"/>
        <v>0</v>
      </c>
      <c r="G61" s="506">
        <f t="shared" si="7"/>
        <v>0</v>
      </c>
      <c r="H61" s="501"/>
      <c r="I61" s="75"/>
      <c r="J61" s="55"/>
      <c r="K61" s="52"/>
      <c r="L61" s="52"/>
      <c r="M61" s="52"/>
      <c r="N61" s="52"/>
      <c r="O61" s="52"/>
      <c r="P61" s="52"/>
      <c r="Q61" s="52"/>
      <c r="R61" s="52"/>
      <c r="S61" s="52"/>
    </row>
    <row r="62" spans="1:19" ht="15" outlineLevel="1">
      <c r="A62" s="530" t="str">
        <f>'Sales Data'!B64</f>
        <v>l</v>
      </c>
      <c r="B62" s="523">
        <f>'Sales Data'!D64</f>
        <v>0</v>
      </c>
      <c r="C62" s="503">
        <f>'Sales Data'!G64</f>
        <v>0</v>
      </c>
      <c r="D62" s="524">
        <f>_xlfn.IFERROR(B62*'Packaged Product Costs'!I64,0)</f>
        <v>0</v>
      </c>
      <c r="E62" s="525">
        <v>0</v>
      </c>
      <c r="F62" s="499">
        <f t="shared" si="6"/>
        <v>0</v>
      </c>
      <c r="G62" s="506">
        <f t="shared" si="7"/>
        <v>0</v>
      </c>
      <c r="H62" s="501"/>
      <c r="I62" s="75"/>
      <c r="J62" s="55"/>
      <c r="K62" s="52"/>
      <c r="L62" s="52"/>
      <c r="M62" s="52"/>
      <c r="N62" s="52"/>
      <c r="O62" s="52"/>
      <c r="P62" s="52"/>
      <c r="Q62" s="52"/>
      <c r="R62" s="52"/>
      <c r="S62" s="52"/>
    </row>
    <row r="63" spans="1:19" ht="15.75">
      <c r="A63" s="531" t="str">
        <f>'Sales Data'!B65</f>
        <v>Package Size 2</v>
      </c>
      <c r="B63" s="513">
        <f>SUM(B51:B62)</f>
        <v>0</v>
      </c>
      <c r="C63" s="514">
        <f>SUM(C51:C62)</f>
        <v>0</v>
      </c>
      <c r="D63" s="517">
        <f>_xlfn.IFERROR(SUM(D51:D62),0)</f>
        <v>0</v>
      </c>
      <c r="E63" s="516"/>
      <c r="F63" s="517">
        <f>_xlfn.IFERROR(SUM(F51:F62),0)</f>
        <v>0</v>
      </c>
      <c r="G63" s="526"/>
      <c r="H63" s="501"/>
      <c r="I63" s="75"/>
      <c r="J63" s="55"/>
      <c r="K63" s="52"/>
      <c r="L63" s="52"/>
      <c r="M63" s="52"/>
      <c r="N63" s="52"/>
      <c r="O63" s="52"/>
      <c r="P63" s="52"/>
      <c r="Q63" s="52"/>
      <c r="R63" s="52"/>
      <c r="S63" s="52"/>
    </row>
    <row r="64" spans="1:19" ht="18">
      <c r="A64" s="105" t="str">
        <f>'Recipe 3'!A4</f>
        <v>Recipe 3</v>
      </c>
      <c r="B64" s="518"/>
      <c r="C64" s="519"/>
      <c r="D64" s="515"/>
      <c r="E64" s="520"/>
      <c r="F64" s="515"/>
      <c r="G64" s="527"/>
      <c r="H64" s="501"/>
      <c r="I64" s="75"/>
      <c r="J64" s="55"/>
      <c r="K64" s="52"/>
      <c r="L64" s="52"/>
      <c r="M64" s="52"/>
      <c r="N64" s="52"/>
      <c r="O64" s="52"/>
      <c r="P64" s="52"/>
      <c r="Q64" s="52"/>
      <c r="R64" s="52"/>
      <c r="S64" s="52"/>
    </row>
    <row r="65" spans="1:19" ht="15.75" outlineLevel="1">
      <c r="A65" s="528" t="str">
        <f>'Sales Data'!B67</f>
        <v>Package Size 1</v>
      </c>
      <c r="B65" s="523"/>
      <c r="C65" s="503"/>
      <c r="D65" s="524"/>
      <c r="E65" s="525"/>
      <c r="F65" s="529"/>
      <c r="G65" s="527"/>
      <c r="H65" s="501"/>
      <c r="I65" s="75"/>
      <c r="J65" s="55"/>
      <c r="K65" s="52"/>
      <c r="L65" s="52"/>
      <c r="M65" s="52"/>
      <c r="N65" s="52"/>
      <c r="O65" s="52"/>
      <c r="P65" s="52"/>
      <c r="Q65" s="52"/>
      <c r="R65" s="52"/>
      <c r="S65" s="52"/>
    </row>
    <row r="66" spans="1:19" ht="15" outlineLevel="1">
      <c r="A66" s="530" t="str">
        <f>'Sales Data'!B68</f>
        <v>a</v>
      </c>
      <c r="B66" s="523">
        <f>'Sales Data'!D68</f>
        <v>0</v>
      </c>
      <c r="C66" s="503">
        <f>'Sales Data'!G68</f>
        <v>0</v>
      </c>
      <c r="D66" s="524">
        <f>_xlfn.IFERROR(B66*'Packaged Product Costs'!I71,0)</f>
        <v>0</v>
      </c>
      <c r="E66" s="525">
        <v>0</v>
      </c>
      <c r="F66" s="499">
        <f aca="true" t="shared" si="8" ref="F66:F77">C66-(D66+(E66*D66))</f>
        <v>0</v>
      </c>
      <c r="G66" s="506">
        <f aca="true" t="shared" si="9" ref="G66:G77">_xlfn.IFERROR(F66/C66,0)</f>
        <v>0</v>
      </c>
      <c r="H66" s="501"/>
      <c r="I66" s="75"/>
      <c r="J66" s="55"/>
      <c r="K66" s="52"/>
      <c r="L66" s="52"/>
      <c r="M66" s="52"/>
      <c r="N66" s="52"/>
      <c r="O66" s="52"/>
      <c r="P66" s="52"/>
      <c r="Q66" s="52"/>
      <c r="R66" s="52"/>
      <c r="S66" s="52"/>
    </row>
    <row r="67" spans="1:19" ht="15" outlineLevel="1">
      <c r="A67" s="530" t="str">
        <f>'Sales Data'!B69</f>
        <v>b</v>
      </c>
      <c r="B67" s="523">
        <f>'Sales Data'!D69</f>
        <v>0</v>
      </c>
      <c r="C67" s="503">
        <f>'Sales Data'!G69</f>
        <v>0</v>
      </c>
      <c r="D67" s="524">
        <f>_xlfn.IFERROR(B67*'Packaged Product Costs'!I72,0)</f>
        <v>0</v>
      </c>
      <c r="E67" s="525">
        <v>0</v>
      </c>
      <c r="F67" s="499">
        <f t="shared" si="8"/>
        <v>0</v>
      </c>
      <c r="G67" s="506">
        <f t="shared" si="9"/>
        <v>0</v>
      </c>
      <c r="H67" s="501"/>
      <c r="I67" s="75"/>
      <c r="J67" s="55"/>
      <c r="K67" s="52"/>
      <c r="L67" s="52"/>
      <c r="M67" s="52"/>
      <c r="N67" s="52"/>
      <c r="O67" s="52"/>
      <c r="P67" s="52"/>
      <c r="Q67" s="52"/>
      <c r="R67" s="52"/>
      <c r="S67" s="52"/>
    </row>
    <row r="68" spans="1:19" ht="15" outlineLevel="1">
      <c r="A68" s="530" t="str">
        <f>'Sales Data'!B70</f>
        <v>c</v>
      </c>
      <c r="B68" s="523">
        <f>'Sales Data'!D70</f>
        <v>0</v>
      </c>
      <c r="C68" s="503">
        <f>'Sales Data'!G70</f>
        <v>0</v>
      </c>
      <c r="D68" s="524">
        <f>_xlfn.IFERROR(B68*'Packaged Product Costs'!I73,0)</f>
        <v>0</v>
      </c>
      <c r="E68" s="525">
        <v>0</v>
      </c>
      <c r="F68" s="499">
        <f t="shared" si="8"/>
        <v>0</v>
      </c>
      <c r="G68" s="506">
        <f t="shared" si="9"/>
        <v>0</v>
      </c>
      <c r="H68" s="501"/>
      <c r="I68" s="75"/>
      <c r="J68" s="55"/>
      <c r="K68" s="52"/>
      <c r="L68" s="52"/>
      <c r="M68" s="52"/>
      <c r="N68" s="52"/>
      <c r="O68" s="52"/>
      <c r="P68" s="52"/>
      <c r="Q68" s="52"/>
      <c r="R68" s="52"/>
      <c r="S68" s="52"/>
    </row>
    <row r="69" spans="1:19" ht="15" outlineLevel="1">
      <c r="A69" s="530" t="str">
        <f>'Sales Data'!B71</f>
        <v>d</v>
      </c>
      <c r="B69" s="523">
        <f>'Sales Data'!D71</f>
        <v>0</v>
      </c>
      <c r="C69" s="503">
        <f>'Sales Data'!G71</f>
        <v>0</v>
      </c>
      <c r="D69" s="524">
        <f>_xlfn.IFERROR(B69*'Packaged Product Costs'!I74,0)</f>
        <v>0</v>
      </c>
      <c r="E69" s="525">
        <v>0</v>
      </c>
      <c r="F69" s="499">
        <f t="shared" si="8"/>
        <v>0</v>
      </c>
      <c r="G69" s="506">
        <f t="shared" si="9"/>
        <v>0</v>
      </c>
      <c r="H69" s="501"/>
      <c r="I69" s="75"/>
      <c r="J69" s="55"/>
      <c r="K69" s="52"/>
      <c r="L69" s="52"/>
      <c r="M69" s="52"/>
      <c r="N69" s="52"/>
      <c r="O69" s="52"/>
      <c r="P69" s="52"/>
      <c r="Q69" s="52"/>
      <c r="R69" s="52"/>
      <c r="S69" s="52"/>
    </row>
    <row r="70" spans="1:19" ht="15" outlineLevel="1">
      <c r="A70" s="530" t="str">
        <f>'Sales Data'!B72</f>
        <v>e</v>
      </c>
      <c r="B70" s="523">
        <f>'Sales Data'!D72</f>
        <v>0</v>
      </c>
      <c r="C70" s="503">
        <f>'Sales Data'!G72</f>
        <v>0</v>
      </c>
      <c r="D70" s="524">
        <f>_xlfn.IFERROR(B70*'Packaged Product Costs'!I75,0)</f>
        <v>0</v>
      </c>
      <c r="E70" s="525">
        <v>0</v>
      </c>
      <c r="F70" s="499">
        <f t="shared" si="8"/>
        <v>0</v>
      </c>
      <c r="G70" s="506">
        <f t="shared" si="9"/>
        <v>0</v>
      </c>
      <c r="H70" s="501"/>
      <c r="I70" s="75"/>
      <c r="J70" s="55"/>
      <c r="K70" s="52"/>
      <c r="L70" s="52"/>
      <c r="M70" s="52"/>
      <c r="N70" s="52"/>
      <c r="O70" s="52"/>
      <c r="P70" s="52"/>
      <c r="Q70" s="52"/>
      <c r="R70" s="52"/>
      <c r="S70" s="52"/>
    </row>
    <row r="71" spans="1:19" ht="15" outlineLevel="1">
      <c r="A71" s="530" t="str">
        <f>'Sales Data'!B73</f>
        <v>f</v>
      </c>
      <c r="B71" s="523">
        <f>'Sales Data'!D73</f>
        <v>0</v>
      </c>
      <c r="C71" s="503">
        <f>'Sales Data'!G73</f>
        <v>0</v>
      </c>
      <c r="D71" s="524">
        <f>_xlfn.IFERROR(B71*'Packaged Product Costs'!I76,0)</f>
        <v>0</v>
      </c>
      <c r="E71" s="525">
        <v>0</v>
      </c>
      <c r="F71" s="499">
        <f t="shared" si="8"/>
        <v>0</v>
      </c>
      <c r="G71" s="506">
        <f t="shared" si="9"/>
        <v>0</v>
      </c>
      <c r="H71" s="501"/>
      <c r="I71" s="75"/>
      <c r="J71" s="55"/>
      <c r="K71" s="52"/>
      <c r="L71" s="52"/>
      <c r="M71" s="52"/>
      <c r="N71" s="52"/>
      <c r="O71" s="52"/>
      <c r="P71" s="52"/>
      <c r="Q71" s="52"/>
      <c r="R71" s="52"/>
      <c r="S71" s="52"/>
    </row>
    <row r="72" spans="1:19" ht="15" outlineLevel="1">
      <c r="A72" s="530" t="str">
        <f>'Sales Data'!B74</f>
        <v>g</v>
      </c>
      <c r="B72" s="523">
        <f>'Sales Data'!D74</f>
        <v>0</v>
      </c>
      <c r="C72" s="503">
        <f>'Sales Data'!G74</f>
        <v>0</v>
      </c>
      <c r="D72" s="524">
        <f>_xlfn.IFERROR(B72*'Packaged Product Costs'!I77,0)</f>
        <v>0</v>
      </c>
      <c r="E72" s="525">
        <v>0</v>
      </c>
      <c r="F72" s="499">
        <f t="shared" si="8"/>
        <v>0</v>
      </c>
      <c r="G72" s="506">
        <f t="shared" si="9"/>
        <v>0</v>
      </c>
      <c r="H72" s="501"/>
      <c r="I72" s="75"/>
      <c r="J72" s="55"/>
      <c r="K72" s="52"/>
      <c r="L72" s="52"/>
      <c r="M72" s="52"/>
      <c r="N72" s="52"/>
      <c r="O72" s="52"/>
      <c r="P72" s="52"/>
      <c r="Q72" s="52"/>
      <c r="R72" s="52"/>
      <c r="S72" s="52"/>
    </row>
    <row r="73" spans="1:19" ht="15" outlineLevel="1">
      <c r="A73" s="530" t="str">
        <f>'Sales Data'!B75</f>
        <v>h</v>
      </c>
      <c r="B73" s="523">
        <f>'Sales Data'!D75</f>
        <v>0</v>
      </c>
      <c r="C73" s="503">
        <f>'Sales Data'!G75</f>
        <v>0</v>
      </c>
      <c r="D73" s="524">
        <f>_xlfn.IFERROR(B73*'Packaged Product Costs'!I78,0)</f>
        <v>0</v>
      </c>
      <c r="E73" s="525">
        <v>0</v>
      </c>
      <c r="F73" s="499">
        <f t="shared" si="8"/>
        <v>0</v>
      </c>
      <c r="G73" s="506">
        <f t="shared" si="9"/>
        <v>0</v>
      </c>
      <c r="H73" s="501"/>
      <c r="I73" s="75"/>
      <c r="J73" s="55"/>
      <c r="K73" s="52"/>
      <c r="L73" s="52"/>
      <c r="M73" s="52"/>
      <c r="N73" s="52"/>
      <c r="O73" s="52"/>
      <c r="P73" s="52"/>
      <c r="Q73" s="52"/>
      <c r="R73" s="52"/>
      <c r="S73" s="52"/>
    </row>
    <row r="74" spans="1:19" ht="15" outlineLevel="1">
      <c r="A74" s="530" t="str">
        <f>'Sales Data'!B76</f>
        <v>i</v>
      </c>
      <c r="B74" s="523">
        <f>'Sales Data'!D76</f>
        <v>0</v>
      </c>
      <c r="C74" s="503">
        <f>'Sales Data'!G76</f>
        <v>0</v>
      </c>
      <c r="D74" s="524">
        <f>_xlfn.IFERROR(B74*'Packaged Product Costs'!I79,0)</f>
        <v>0</v>
      </c>
      <c r="E74" s="525">
        <v>0</v>
      </c>
      <c r="F74" s="499">
        <f t="shared" si="8"/>
        <v>0</v>
      </c>
      <c r="G74" s="506">
        <f t="shared" si="9"/>
        <v>0</v>
      </c>
      <c r="H74" s="501"/>
      <c r="I74" s="75"/>
      <c r="J74" s="55"/>
      <c r="K74" s="52"/>
      <c r="L74" s="52"/>
      <c r="M74" s="52"/>
      <c r="N74" s="52"/>
      <c r="O74" s="52"/>
      <c r="P74" s="52"/>
      <c r="Q74" s="52"/>
      <c r="R74" s="52"/>
      <c r="S74" s="52"/>
    </row>
    <row r="75" spans="1:19" ht="15" outlineLevel="1">
      <c r="A75" s="530" t="str">
        <f>'Sales Data'!B77</f>
        <v>j</v>
      </c>
      <c r="B75" s="523">
        <f>'Sales Data'!D77</f>
        <v>0</v>
      </c>
      <c r="C75" s="503">
        <f>'Sales Data'!G77</f>
        <v>0</v>
      </c>
      <c r="D75" s="524">
        <f>_xlfn.IFERROR(B75*'Packaged Product Costs'!I80,0)</f>
        <v>0</v>
      </c>
      <c r="E75" s="525">
        <v>0</v>
      </c>
      <c r="F75" s="499">
        <f t="shared" si="8"/>
        <v>0</v>
      </c>
      <c r="G75" s="506">
        <f t="shared" si="9"/>
        <v>0</v>
      </c>
      <c r="H75" s="501"/>
      <c r="I75" s="75"/>
      <c r="J75" s="55"/>
      <c r="K75" s="52"/>
      <c r="L75" s="52"/>
      <c r="M75" s="52"/>
      <c r="N75" s="52"/>
      <c r="O75" s="52"/>
      <c r="P75" s="52"/>
      <c r="Q75" s="52"/>
      <c r="R75" s="52"/>
      <c r="S75" s="52"/>
    </row>
    <row r="76" spans="1:19" ht="15" outlineLevel="1">
      <c r="A76" s="530" t="str">
        <f>'Sales Data'!B78</f>
        <v>k</v>
      </c>
      <c r="B76" s="523">
        <f>'Sales Data'!D78</f>
        <v>0</v>
      </c>
      <c r="C76" s="503">
        <f>'Sales Data'!G78</f>
        <v>0</v>
      </c>
      <c r="D76" s="524">
        <f>_xlfn.IFERROR(B76*'Packaged Product Costs'!I81,0)</f>
        <v>0</v>
      </c>
      <c r="E76" s="525">
        <v>0</v>
      </c>
      <c r="F76" s="499">
        <f t="shared" si="8"/>
        <v>0</v>
      </c>
      <c r="G76" s="506">
        <f t="shared" si="9"/>
        <v>0</v>
      </c>
      <c r="H76" s="501"/>
      <c r="I76" s="75"/>
      <c r="J76" s="55"/>
      <c r="K76" s="52"/>
      <c r="L76" s="52"/>
      <c r="M76" s="52"/>
      <c r="N76" s="52"/>
      <c r="O76" s="52"/>
      <c r="P76" s="52"/>
      <c r="Q76" s="52"/>
      <c r="R76" s="52"/>
      <c r="S76" s="52"/>
    </row>
    <row r="77" spans="1:19" ht="15" outlineLevel="1">
      <c r="A77" s="530" t="str">
        <f>'Sales Data'!B79</f>
        <v>l</v>
      </c>
      <c r="B77" s="523">
        <f>'Sales Data'!D79</f>
        <v>0</v>
      </c>
      <c r="C77" s="503">
        <f>'Sales Data'!G79</f>
        <v>0</v>
      </c>
      <c r="D77" s="524">
        <f>_xlfn.IFERROR(B77*'Packaged Product Costs'!I82,0)</f>
        <v>0</v>
      </c>
      <c r="E77" s="525">
        <v>0</v>
      </c>
      <c r="F77" s="499">
        <f t="shared" si="8"/>
        <v>0</v>
      </c>
      <c r="G77" s="506">
        <f t="shared" si="9"/>
        <v>0</v>
      </c>
      <c r="H77" s="501"/>
      <c r="I77" s="75"/>
      <c r="J77" s="55"/>
      <c r="K77" s="52"/>
      <c r="L77" s="52"/>
      <c r="M77" s="52"/>
      <c r="N77" s="52"/>
      <c r="O77" s="52"/>
      <c r="P77" s="52"/>
      <c r="Q77" s="52"/>
      <c r="R77" s="52"/>
      <c r="S77" s="52"/>
    </row>
    <row r="78" spans="1:19" s="78" customFormat="1" ht="15.75">
      <c r="A78" s="531" t="str">
        <f>'Sales Data'!B80</f>
        <v>Package Size 1</v>
      </c>
      <c r="B78" s="513">
        <f>SUM(B66:B77)</f>
        <v>0</v>
      </c>
      <c r="C78" s="514">
        <f>SUM(C66:C77)</f>
        <v>0</v>
      </c>
      <c r="D78" s="517">
        <f>_xlfn.IFERROR(SUM(D66:D77),0)</f>
        <v>0</v>
      </c>
      <c r="E78" s="516"/>
      <c r="F78" s="517">
        <f>_xlfn.IFERROR(SUM(F66:F77),0)</f>
        <v>0</v>
      </c>
      <c r="G78" s="532"/>
      <c r="H78" s="533"/>
      <c r="I78" s="64"/>
      <c r="J78" s="76"/>
      <c r="K78" s="76"/>
      <c r="L78" s="77"/>
      <c r="M78" s="77"/>
      <c r="N78" s="77"/>
      <c r="O78" s="77"/>
      <c r="P78" s="77"/>
      <c r="Q78" s="77"/>
      <c r="R78" s="77"/>
      <c r="S78" s="77"/>
    </row>
    <row r="79" spans="1:19" ht="15.75" outlineLevel="1">
      <c r="A79" s="528" t="str">
        <f>'Sales Data'!B82</f>
        <v>Package Size 2</v>
      </c>
      <c r="B79" s="523"/>
      <c r="C79" s="503"/>
      <c r="D79" s="524"/>
      <c r="E79" s="525"/>
      <c r="F79" s="529"/>
      <c r="G79" s="527"/>
      <c r="H79" s="501"/>
      <c r="I79" s="75"/>
      <c r="J79" s="55"/>
      <c r="K79" s="52"/>
      <c r="L79" s="52"/>
      <c r="M79" s="52"/>
      <c r="N79" s="52"/>
      <c r="O79" s="52"/>
      <c r="P79" s="52"/>
      <c r="Q79" s="52"/>
      <c r="R79" s="52"/>
      <c r="S79" s="52"/>
    </row>
    <row r="80" spans="1:19" ht="15" outlineLevel="1">
      <c r="A80" s="530" t="str">
        <f>'Sales Data'!B83</f>
        <v>a</v>
      </c>
      <c r="B80" s="523">
        <f>'Sales Data'!D83</f>
        <v>0</v>
      </c>
      <c r="C80" s="503">
        <f>'Sales Data'!G83</f>
        <v>0</v>
      </c>
      <c r="D80" s="524">
        <f>_xlfn.IFERROR(B80*'Packaged Product Costs'!I85,0)</f>
        <v>0</v>
      </c>
      <c r="E80" s="525">
        <v>0</v>
      </c>
      <c r="F80" s="499">
        <f aca="true" t="shared" si="10" ref="F80:F91">C80-(D80+(E80*D80))</f>
        <v>0</v>
      </c>
      <c r="G80" s="506">
        <f aca="true" t="shared" si="11" ref="G80:G91">_xlfn.IFERROR(F80/C80,0)</f>
        <v>0</v>
      </c>
      <c r="H80" s="501"/>
      <c r="I80" s="75"/>
      <c r="J80" s="55"/>
      <c r="K80" s="52"/>
      <c r="L80" s="52"/>
      <c r="M80" s="52"/>
      <c r="N80" s="52"/>
      <c r="O80" s="52"/>
      <c r="P80" s="52"/>
      <c r="Q80" s="52"/>
      <c r="R80" s="52"/>
      <c r="S80" s="52"/>
    </row>
    <row r="81" spans="1:19" ht="15" outlineLevel="1">
      <c r="A81" s="530" t="str">
        <f>'Sales Data'!B84</f>
        <v>b</v>
      </c>
      <c r="B81" s="523">
        <f>'Sales Data'!D84</f>
        <v>0</v>
      </c>
      <c r="C81" s="503">
        <f>'Sales Data'!G84</f>
        <v>0</v>
      </c>
      <c r="D81" s="524">
        <f>_xlfn.IFERROR(B81*'Packaged Product Costs'!I86,0)</f>
        <v>0</v>
      </c>
      <c r="E81" s="525">
        <v>0</v>
      </c>
      <c r="F81" s="499">
        <f t="shared" si="10"/>
        <v>0</v>
      </c>
      <c r="G81" s="506">
        <f t="shared" si="11"/>
        <v>0</v>
      </c>
      <c r="H81" s="501"/>
      <c r="I81" s="75"/>
      <c r="J81" s="55"/>
      <c r="K81" s="52"/>
      <c r="L81" s="52"/>
      <c r="M81" s="52"/>
      <c r="N81" s="52"/>
      <c r="O81" s="52"/>
      <c r="P81" s="52"/>
      <c r="Q81" s="52"/>
      <c r="R81" s="52"/>
      <c r="S81" s="52"/>
    </row>
    <row r="82" spans="1:19" ht="15" outlineLevel="1">
      <c r="A82" s="530" t="str">
        <f>'Sales Data'!B85</f>
        <v>c</v>
      </c>
      <c r="B82" s="523">
        <f>'Sales Data'!D85</f>
        <v>0</v>
      </c>
      <c r="C82" s="503">
        <f>'Sales Data'!G85</f>
        <v>0</v>
      </c>
      <c r="D82" s="524">
        <f>_xlfn.IFERROR(B82*'Packaged Product Costs'!I87,0)</f>
        <v>0</v>
      </c>
      <c r="E82" s="525">
        <v>0</v>
      </c>
      <c r="F82" s="499">
        <f t="shared" si="10"/>
        <v>0</v>
      </c>
      <c r="G82" s="506">
        <f t="shared" si="11"/>
        <v>0</v>
      </c>
      <c r="H82" s="501"/>
      <c r="I82" s="75"/>
      <c r="J82" s="55"/>
      <c r="K82" s="52"/>
      <c r="L82" s="52"/>
      <c r="M82" s="52"/>
      <c r="N82" s="52"/>
      <c r="O82" s="52"/>
      <c r="P82" s="52"/>
      <c r="Q82" s="52"/>
      <c r="R82" s="52"/>
      <c r="S82" s="52"/>
    </row>
    <row r="83" spans="1:19" ht="15" outlineLevel="1">
      <c r="A83" s="530" t="str">
        <f>'Sales Data'!B86</f>
        <v>d</v>
      </c>
      <c r="B83" s="523">
        <f>'Sales Data'!D86</f>
        <v>0</v>
      </c>
      <c r="C83" s="503">
        <f>'Sales Data'!G86</f>
        <v>0</v>
      </c>
      <c r="D83" s="524">
        <f>_xlfn.IFERROR(B83*'Packaged Product Costs'!I88,0)</f>
        <v>0</v>
      </c>
      <c r="E83" s="525">
        <v>0</v>
      </c>
      <c r="F83" s="499">
        <f t="shared" si="10"/>
        <v>0</v>
      </c>
      <c r="G83" s="506">
        <f t="shared" si="11"/>
        <v>0</v>
      </c>
      <c r="H83" s="501"/>
      <c r="I83" s="75"/>
      <c r="J83" s="55"/>
      <c r="K83" s="52"/>
      <c r="L83" s="52"/>
      <c r="M83" s="52"/>
      <c r="N83" s="52"/>
      <c r="O83" s="52"/>
      <c r="P83" s="52"/>
      <c r="Q83" s="52"/>
      <c r="R83" s="52"/>
      <c r="S83" s="52"/>
    </row>
    <row r="84" spans="1:19" ht="15" outlineLevel="1">
      <c r="A84" s="530" t="str">
        <f>'Sales Data'!B87</f>
        <v>e</v>
      </c>
      <c r="B84" s="523">
        <f>'Sales Data'!D87</f>
        <v>0</v>
      </c>
      <c r="C84" s="503">
        <f>'Sales Data'!G87</f>
        <v>0</v>
      </c>
      <c r="D84" s="524">
        <f>_xlfn.IFERROR(B84*'Packaged Product Costs'!I89,0)</f>
        <v>0</v>
      </c>
      <c r="E84" s="525">
        <v>0</v>
      </c>
      <c r="F84" s="499">
        <f t="shared" si="10"/>
        <v>0</v>
      </c>
      <c r="G84" s="506">
        <f t="shared" si="11"/>
        <v>0</v>
      </c>
      <c r="H84" s="501"/>
      <c r="I84" s="75"/>
      <c r="J84" s="55"/>
      <c r="K84" s="52"/>
      <c r="L84" s="52"/>
      <c r="M84" s="52"/>
      <c r="N84" s="52"/>
      <c r="O84" s="52"/>
      <c r="P84" s="52"/>
      <c r="Q84" s="52"/>
      <c r="R84" s="52"/>
      <c r="S84" s="52"/>
    </row>
    <row r="85" spans="1:19" ht="15" outlineLevel="1">
      <c r="A85" s="530" t="str">
        <f>'Sales Data'!B88</f>
        <v>f</v>
      </c>
      <c r="B85" s="523">
        <f>'Sales Data'!D88</f>
        <v>0</v>
      </c>
      <c r="C85" s="503">
        <f>'Sales Data'!G88</f>
        <v>0</v>
      </c>
      <c r="D85" s="524">
        <f>_xlfn.IFERROR(B85*'Packaged Product Costs'!I90,0)</f>
        <v>0</v>
      </c>
      <c r="E85" s="525">
        <v>0</v>
      </c>
      <c r="F85" s="499">
        <f t="shared" si="10"/>
        <v>0</v>
      </c>
      <c r="G85" s="506">
        <f t="shared" si="11"/>
        <v>0</v>
      </c>
      <c r="H85" s="501"/>
      <c r="I85" s="75"/>
      <c r="J85" s="55"/>
      <c r="K85" s="52"/>
      <c r="L85" s="52"/>
      <c r="M85" s="52"/>
      <c r="N85" s="52"/>
      <c r="O85" s="52"/>
      <c r="P85" s="52"/>
      <c r="Q85" s="52"/>
      <c r="R85" s="52"/>
      <c r="S85" s="52"/>
    </row>
    <row r="86" spans="1:19" ht="15" outlineLevel="1">
      <c r="A86" s="530" t="str">
        <f>'Sales Data'!B89</f>
        <v>g</v>
      </c>
      <c r="B86" s="523">
        <f>'Sales Data'!D89</f>
        <v>0</v>
      </c>
      <c r="C86" s="503">
        <f>'Sales Data'!G89</f>
        <v>0</v>
      </c>
      <c r="D86" s="524">
        <f>_xlfn.IFERROR(B86*'Packaged Product Costs'!I91,0)</f>
        <v>0</v>
      </c>
      <c r="E86" s="525">
        <v>0</v>
      </c>
      <c r="F86" s="499">
        <f t="shared" si="10"/>
        <v>0</v>
      </c>
      <c r="G86" s="506">
        <f t="shared" si="11"/>
        <v>0</v>
      </c>
      <c r="H86" s="501"/>
      <c r="I86" s="75"/>
      <c r="J86" s="55"/>
      <c r="K86" s="52"/>
      <c r="L86" s="52"/>
      <c r="M86" s="52"/>
      <c r="N86" s="52"/>
      <c r="O86" s="52"/>
      <c r="P86" s="52"/>
      <c r="Q86" s="52"/>
      <c r="R86" s="52"/>
      <c r="S86" s="52"/>
    </row>
    <row r="87" spans="1:19" ht="15" outlineLevel="1">
      <c r="A87" s="530" t="str">
        <f>'Sales Data'!B90</f>
        <v>h</v>
      </c>
      <c r="B87" s="523">
        <f>'Sales Data'!D90</f>
        <v>0</v>
      </c>
      <c r="C87" s="503">
        <f>'Sales Data'!G90</f>
        <v>0</v>
      </c>
      <c r="D87" s="524">
        <f>_xlfn.IFERROR(B87*'Packaged Product Costs'!I92,0)</f>
        <v>0</v>
      </c>
      <c r="E87" s="525">
        <v>0</v>
      </c>
      <c r="F87" s="499">
        <f t="shared" si="10"/>
        <v>0</v>
      </c>
      <c r="G87" s="506">
        <f t="shared" si="11"/>
        <v>0</v>
      </c>
      <c r="H87" s="501"/>
      <c r="I87" s="75"/>
      <c r="J87" s="55"/>
      <c r="K87" s="52"/>
      <c r="L87" s="52"/>
      <c r="M87" s="52"/>
      <c r="N87" s="52"/>
      <c r="O87" s="52"/>
      <c r="P87" s="52"/>
      <c r="Q87" s="52"/>
      <c r="R87" s="52"/>
      <c r="S87" s="52"/>
    </row>
    <row r="88" spans="1:19" ht="15" outlineLevel="1">
      <c r="A88" s="530" t="str">
        <f>'Sales Data'!B91</f>
        <v>i</v>
      </c>
      <c r="B88" s="523">
        <f>'Sales Data'!D91</f>
        <v>0</v>
      </c>
      <c r="C88" s="503">
        <f>'Sales Data'!G91</f>
        <v>0</v>
      </c>
      <c r="D88" s="524">
        <f>_xlfn.IFERROR(B88*'Packaged Product Costs'!I93,0)</f>
        <v>0</v>
      </c>
      <c r="E88" s="525">
        <v>0</v>
      </c>
      <c r="F88" s="499">
        <f t="shared" si="10"/>
        <v>0</v>
      </c>
      <c r="G88" s="506">
        <f t="shared" si="11"/>
        <v>0</v>
      </c>
      <c r="H88" s="501"/>
      <c r="I88" s="75"/>
      <c r="J88" s="55"/>
      <c r="K88" s="52"/>
      <c r="L88" s="52"/>
      <c r="M88" s="52"/>
      <c r="N88" s="52"/>
      <c r="O88" s="52"/>
      <c r="P88" s="52"/>
      <c r="Q88" s="52"/>
      <c r="R88" s="52"/>
      <c r="S88" s="52"/>
    </row>
    <row r="89" spans="1:19" ht="15" outlineLevel="1">
      <c r="A89" s="530" t="str">
        <f>'Sales Data'!B92</f>
        <v>j</v>
      </c>
      <c r="B89" s="523">
        <f>'Sales Data'!D92</f>
        <v>0</v>
      </c>
      <c r="C89" s="503">
        <f>'Sales Data'!G92</f>
        <v>0</v>
      </c>
      <c r="D89" s="524">
        <f>_xlfn.IFERROR(B89*'Packaged Product Costs'!I94,0)</f>
        <v>0</v>
      </c>
      <c r="E89" s="525">
        <v>0</v>
      </c>
      <c r="F89" s="499">
        <f t="shared" si="10"/>
        <v>0</v>
      </c>
      <c r="G89" s="506">
        <f t="shared" si="11"/>
        <v>0</v>
      </c>
      <c r="H89" s="501"/>
      <c r="I89" s="75"/>
      <c r="J89" s="55"/>
      <c r="K89" s="52"/>
      <c r="L89" s="52"/>
      <c r="M89" s="52"/>
      <c r="N89" s="52"/>
      <c r="O89" s="52"/>
      <c r="P89" s="52"/>
      <c r="Q89" s="52"/>
      <c r="R89" s="52"/>
      <c r="S89" s="52"/>
    </row>
    <row r="90" spans="1:19" ht="15" outlineLevel="1">
      <c r="A90" s="530" t="str">
        <f>'Sales Data'!B93</f>
        <v>k</v>
      </c>
      <c r="B90" s="523">
        <f>'Sales Data'!D93</f>
        <v>0</v>
      </c>
      <c r="C90" s="503">
        <f>'Sales Data'!G93</f>
        <v>0</v>
      </c>
      <c r="D90" s="524">
        <f>_xlfn.IFERROR(B90*'Packaged Product Costs'!I95,0)</f>
        <v>0</v>
      </c>
      <c r="E90" s="525">
        <v>0</v>
      </c>
      <c r="F90" s="499">
        <f t="shared" si="10"/>
        <v>0</v>
      </c>
      <c r="G90" s="506">
        <f t="shared" si="11"/>
        <v>0</v>
      </c>
      <c r="H90" s="501"/>
      <c r="I90" s="75"/>
      <c r="J90" s="55"/>
      <c r="K90" s="52"/>
      <c r="L90" s="52"/>
      <c r="M90" s="52"/>
      <c r="N90" s="52"/>
      <c r="O90" s="52"/>
      <c r="P90" s="52"/>
      <c r="Q90" s="52"/>
      <c r="R90" s="52"/>
      <c r="S90" s="52"/>
    </row>
    <row r="91" spans="1:19" ht="15" outlineLevel="1">
      <c r="A91" s="530" t="str">
        <f>'Sales Data'!B94</f>
        <v>l</v>
      </c>
      <c r="B91" s="523">
        <f>'Sales Data'!D94</f>
        <v>0</v>
      </c>
      <c r="C91" s="503">
        <f>'Sales Data'!G94</f>
        <v>0</v>
      </c>
      <c r="D91" s="524">
        <f>_xlfn.IFERROR(B91*'Packaged Product Costs'!I96,0)</f>
        <v>0</v>
      </c>
      <c r="E91" s="525">
        <v>0</v>
      </c>
      <c r="F91" s="499">
        <f t="shared" si="10"/>
        <v>0</v>
      </c>
      <c r="G91" s="506">
        <f t="shared" si="11"/>
        <v>0</v>
      </c>
      <c r="H91" s="501"/>
      <c r="I91" s="75"/>
      <c r="J91" s="55"/>
      <c r="K91" s="52"/>
      <c r="L91" s="52"/>
      <c r="M91" s="52"/>
      <c r="N91" s="52"/>
      <c r="O91" s="52"/>
      <c r="P91" s="52"/>
      <c r="Q91" s="52"/>
      <c r="R91" s="52"/>
      <c r="S91" s="52"/>
    </row>
    <row r="92" spans="1:19" s="78" customFormat="1" ht="15.75">
      <c r="A92" s="531" t="str">
        <f>'Sales Data'!B95</f>
        <v>Package Size 2</v>
      </c>
      <c r="B92" s="513">
        <f>SUM(B80:B91)</f>
        <v>0</v>
      </c>
      <c r="C92" s="514">
        <f>SUM(C80:C91)</f>
        <v>0</v>
      </c>
      <c r="D92" s="517">
        <f>_xlfn.IFERROR(SUM(D80:D91),0)</f>
        <v>0</v>
      </c>
      <c r="E92" s="516"/>
      <c r="F92" s="517">
        <f>_xlfn.IFERROR(SUM(F80:F91),0)</f>
        <v>0</v>
      </c>
      <c r="G92" s="534"/>
      <c r="H92" s="533"/>
      <c r="I92" s="64"/>
      <c r="J92" s="76"/>
      <c r="K92" s="77"/>
      <c r="L92" s="77"/>
      <c r="M92" s="77"/>
      <c r="N92" s="77"/>
      <c r="O92" s="77"/>
      <c r="P92" s="77"/>
      <c r="Q92" s="77"/>
      <c r="R92" s="77"/>
      <c r="S92" s="77"/>
    </row>
    <row r="93" spans="1:19" ht="16.5" thickBot="1">
      <c r="A93" s="535" t="s">
        <v>1</v>
      </c>
      <c r="B93" s="536">
        <f>B20+B34+B49+B63+B78+B92</f>
        <v>100</v>
      </c>
      <c r="C93" s="537">
        <f>C20+C34+C49+C63+C78+C92</f>
        <v>2500</v>
      </c>
      <c r="D93" s="538">
        <f>D20+D34+D49+D63+D78+D92</f>
        <v>1510</v>
      </c>
      <c r="E93" s="538"/>
      <c r="F93" s="538">
        <f>F20+F34+F49+F63+F78+F92</f>
        <v>914.5</v>
      </c>
      <c r="G93" s="539"/>
      <c r="H93" s="540"/>
      <c r="I93" s="79"/>
      <c r="J93" s="55"/>
      <c r="K93" s="52"/>
      <c r="L93" s="52"/>
      <c r="M93" s="52"/>
      <c r="N93" s="52"/>
      <c r="O93" s="52"/>
      <c r="P93" s="52"/>
      <c r="Q93" s="52"/>
      <c r="R93" s="52"/>
      <c r="S93" s="52"/>
    </row>
    <row r="94" spans="1:17" ht="16.5" thickTop="1">
      <c r="A94" s="541"/>
      <c r="B94" s="542"/>
      <c r="C94" s="542"/>
      <c r="D94" s="543" t="s">
        <v>10</v>
      </c>
      <c r="E94" s="543"/>
      <c r="F94" s="544">
        <f>'Costs Input'!H71+'Costs Input'!J71+'Costs Input'!L71</f>
        <v>0</v>
      </c>
      <c r="G94" s="545"/>
      <c r="H94" s="546"/>
      <c r="I94" s="55"/>
      <c r="J94" s="55"/>
      <c r="K94" s="55"/>
      <c r="L94" s="55"/>
      <c r="M94" s="55"/>
      <c r="N94" s="52"/>
      <c r="O94" s="52"/>
      <c r="P94" s="52"/>
      <c r="Q94" s="52"/>
    </row>
    <row r="95" spans="1:17" ht="16.5" thickBot="1">
      <c r="A95" s="541"/>
      <c r="B95" s="542"/>
      <c r="C95" s="542"/>
      <c r="D95" s="543" t="s">
        <v>34</v>
      </c>
      <c r="E95" s="543"/>
      <c r="F95" s="547">
        <f>(F20+F34+F49+F63+F78+F92)-F94</f>
        <v>914.5</v>
      </c>
      <c r="G95" s="545"/>
      <c r="H95" s="546"/>
      <c r="I95" s="55"/>
      <c r="J95" s="55"/>
      <c r="K95" s="55"/>
      <c r="L95" s="55"/>
      <c r="M95" s="55"/>
      <c r="N95" s="52"/>
      <c r="O95" s="52"/>
      <c r="P95" s="52"/>
      <c r="Q95" s="52"/>
    </row>
    <row r="96" spans="1:20" ht="16.5" thickTop="1">
      <c r="A96" s="541"/>
      <c r="B96" s="542"/>
      <c r="C96" s="548"/>
      <c r="D96" s="548"/>
      <c r="E96" s="548"/>
      <c r="F96" s="548"/>
      <c r="G96" s="548"/>
      <c r="H96" s="546"/>
      <c r="I96" s="81"/>
      <c r="J96" s="80"/>
      <c r="K96" s="55"/>
      <c r="L96" s="52"/>
      <c r="M96" s="52"/>
      <c r="N96" s="55"/>
      <c r="O96" s="55"/>
      <c r="P96" s="55"/>
      <c r="Q96" s="52"/>
      <c r="R96" s="52"/>
      <c r="S96" s="52"/>
      <c r="T96" s="52"/>
    </row>
    <row r="97" spans="1:23" ht="15">
      <c r="A97" s="549"/>
      <c r="B97" s="548"/>
      <c r="C97" s="548"/>
      <c r="D97" s="548"/>
      <c r="E97" s="548"/>
      <c r="F97" s="548"/>
      <c r="G97" s="548"/>
      <c r="H97" s="546"/>
      <c r="I97" s="81"/>
      <c r="J97" s="62"/>
      <c r="K97" s="55"/>
      <c r="L97" s="52"/>
      <c r="M97" s="82"/>
      <c r="N97" s="83"/>
      <c r="O97" s="55"/>
      <c r="P97" s="55"/>
      <c r="Q97" s="52"/>
      <c r="R97" s="52"/>
      <c r="S97" s="52"/>
      <c r="T97" s="52"/>
      <c r="U97" s="52"/>
      <c r="V97" s="52"/>
      <c r="W97" s="52"/>
    </row>
    <row r="98" spans="1:23" ht="15.75" thickBot="1">
      <c r="A98" s="468"/>
      <c r="B98" s="478"/>
      <c r="C98" s="478"/>
      <c r="D98" s="478"/>
      <c r="E98" s="478"/>
      <c r="F98" s="478"/>
      <c r="G98" s="478"/>
      <c r="H98" s="469"/>
      <c r="I98" s="55"/>
      <c r="J98" s="55"/>
      <c r="K98" s="55"/>
      <c r="L98" s="52"/>
      <c r="M98" s="52"/>
      <c r="N98" s="52"/>
      <c r="O98" s="52"/>
      <c r="P98" s="52"/>
      <c r="Q98" s="52"/>
      <c r="R98" s="52"/>
      <c r="S98" s="52"/>
      <c r="T98" s="52"/>
      <c r="U98" s="52"/>
      <c r="V98" s="52"/>
      <c r="W98" s="52"/>
    </row>
    <row r="99" spans="1:23" ht="12.75">
      <c r="A99" s="52"/>
      <c r="B99" s="52"/>
      <c r="C99" s="52"/>
      <c r="D99" s="52"/>
      <c r="E99" s="52"/>
      <c r="F99" s="52"/>
      <c r="G99" s="52"/>
      <c r="H99" s="52"/>
      <c r="I99" s="55"/>
      <c r="J99" s="55"/>
      <c r="K99" s="55"/>
      <c r="L99" s="52"/>
      <c r="M99" s="52"/>
      <c r="N99" s="52"/>
      <c r="O99" s="52"/>
      <c r="P99" s="52"/>
      <c r="Q99" s="52"/>
      <c r="R99" s="52"/>
      <c r="S99" s="52"/>
      <c r="T99" s="52"/>
      <c r="U99" s="52"/>
      <c r="V99" s="52"/>
      <c r="W99" s="52"/>
    </row>
    <row r="100" spans="1:23" ht="12.75">
      <c r="A100" s="52"/>
      <c r="B100" s="52"/>
      <c r="C100" s="52"/>
      <c r="D100" s="52"/>
      <c r="E100" s="52"/>
      <c r="F100" s="52"/>
      <c r="G100" s="52"/>
      <c r="H100" s="52"/>
      <c r="I100" s="55"/>
      <c r="J100" s="55"/>
      <c r="K100" s="55"/>
      <c r="L100" s="52"/>
      <c r="M100" s="52"/>
      <c r="N100" s="52"/>
      <c r="O100" s="52"/>
      <c r="P100" s="52"/>
      <c r="Q100" s="52"/>
      <c r="R100" s="52"/>
      <c r="S100" s="52"/>
      <c r="T100" s="52"/>
      <c r="U100" s="52"/>
      <c r="V100" s="52"/>
      <c r="W100" s="52"/>
    </row>
    <row r="101" spans="1:23" ht="12.75">
      <c r="A101" s="52"/>
      <c r="B101" s="52"/>
      <c r="C101" s="52"/>
      <c r="D101" s="52"/>
      <c r="E101" s="52"/>
      <c r="F101" s="52"/>
      <c r="G101" s="84"/>
      <c r="H101" s="52"/>
      <c r="I101" s="55"/>
      <c r="J101" s="55"/>
      <c r="K101" s="55"/>
      <c r="L101" s="52"/>
      <c r="M101" s="52"/>
      <c r="N101" s="52"/>
      <c r="O101" s="52"/>
      <c r="P101" s="52"/>
      <c r="Q101" s="52"/>
      <c r="R101" s="52"/>
      <c r="S101" s="52"/>
      <c r="T101" s="52"/>
      <c r="U101" s="52"/>
      <c r="V101" s="52"/>
      <c r="W101" s="52"/>
    </row>
    <row r="102" spans="9:11" ht="12.75">
      <c r="I102" s="56"/>
      <c r="J102" s="56"/>
      <c r="K102" s="56"/>
    </row>
    <row r="103" spans="9:11" ht="12.75">
      <c r="I103" s="56"/>
      <c r="J103" s="56"/>
      <c r="K103" s="56"/>
    </row>
    <row r="104" spans="9:11" ht="12.75">
      <c r="I104" s="56"/>
      <c r="J104" s="56"/>
      <c r="K104" s="56"/>
    </row>
    <row r="105" spans="9:11" ht="12.75">
      <c r="I105" s="56"/>
      <c r="J105" s="56"/>
      <c r="K105" s="56"/>
    </row>
    <row r="106" spans="9:11" ht="12.75">
      <c r="I106" s="56"/>
      <c r="J106" s="56"/>
      <c r="K106" s="56"/>
    </row>
    <row r="107" spans="9:11" ht="12.75">
      <c r="I107" s="56"/>
      <c r="J107" s="56"/>
      <c r="K107" s="56"/>
    </row>
    <row r="108" spans="9:11" ht="12.75">
      <c r="I108" s="56"/>
      <c r="J108" s="56"/>
      <c r="K108" s="56"/>
    </row>
    <row r="65484" ht="12.75">
      <c r="I65484" s="85"/>
    </row>
  </sheetData>
  <sheetProtection/>
  <printOptions/>
  <pageMargins left="0.75" right="0.75" top="1" bottom="1" header="0.5" footer="0.5"/>
  <pageSetup fitToHeight="2" horizontalDpi="600" verticalDpi="600" orientation="landscape"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dc:creator>
  <cp:keywords/>
  <dc:description/>
  <cp:lastModifiedBy>Bauman, Jamie (OMAFRA)</cp:lastModifiedBy>
  <cp:lastPrinted>2011-03-16T13:32:50Z</cp:lastPrinted>
  <dcterms:created xsi:type="dcterms:W3CDTF">2003-02-28T15:16:30Z</dcterms:created>
  <dcterms:modified xsi:type="dcterms:W3CDTF">2015-12-03T17:28:09Z</dcterms:modified>
  <cp:category/>
  <cp:version/>
  <cp:contentType/>
  <cp:contentStatus/>
</cp:coreProperties>
</file>