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0"/>
  </bookViews>
  <sheets>
    <sheet name="Instructions" sheetId="1" r:id="rId1"/>
    <sheet name="Calculatrice" sheetId="2" r:id="rId2"/>
    <sheet name="Data" sheetId="3" state="hidden" r:id="rId3"/>
  </sheets>
  <definedNames>
    <definedName name="application">#REF!</definedName>
    <definedName name="application2">'Data'!$N$6:$N$7</definedName>
    <definedName name="Meht1a" localSheetId="0">'Instructions'!$B$15</definedName>
    <definedName name="units">#REF!</definedName>
    <definedName name="Units2">'Data'!$L$6:$L$7</definedName>
  </definedNames>
  <calcPr fullCalcOnLoad="1"/>
</workbook>
</file>

<file path=xl/sharedStrings.xml><?xml version="1.0" encoding="utf-8"?>
<sst xmlns="http://schemas.openxmlformats.org/spreadsheetml/2006/main" count="164" uniqueCount="84">
  <si>
    <t>Instructions</t>
  </si>
  <si>
    <t>Sprayer Output (L/ha) = (Average Nozzle output (mL) ÷ Nozzle spacing (m)) x 0.2</t>
  </si>
  <si>
    <t>1)</t>
  </si>
  <si>
    <t>2)</t>
  </si>
  <si>
    <t>3)</t>
  </si>
  <si>
    <t>millilitres</t>
  </si>
  <si>
    <t>4)</t>
  </si>
  <si>
    <t>L/ha</t>
  </si>
  <si>
    <t>Units</t>
  </si>
  <si>
    <t xml:space="preserve"> seconds.</t>
  </si>
  <si>
    <t>millilitres.</t>
  </si>
  <si>
    <t xml:space="preserve"> units:</t>
  </si>
  <si>
    <t>● Place 2 stakes 50 metres apart in the field</t>
  </si>
  <si>
    <t xml:space="preserve"> L/ha</t>
  </si>
  <si>
    <t xml:space="preserve"> L/acre</t>
  </si>
  <si>
    <t>(Determines sprayer output in litres per hectare)</t>
  </si>
  <si>
    <t>Average Nozzle Output</t>
  </si>
  <si>
    <t>Nozzle Spacing</t>
  </si>
  <si>
    <t>Sprayer Output</t>
  </si>
  <si>
    <t>Formula used</t>
  </si>
  <si>
    <t>L/ac</t>
  </si>
  <si>
    <t>US Gal./ac</t>
  </si>
  <si>
    <t>Imperial Gal./ac</t>
  </si>
  <si>
    <t>5)</t>
  </si>
  <si>
    <t>Calculated Average Output</t>
  </si>
  <si>
    <t>6)</t>
  </si>
  <si>
    <t>Application</t>
  </si>
  <si>
    <t>jason.deveau@ontario.ca</t>
  </si>
  <si>
    <t>Réglage d’un pulvérisateur à rampe pour grande culture – Calculatrice</t>
  </si>
  <si>
    <t>Version 1.1 - Le 27 octobre 2010</t>
  </si>
  <si>
    <t>Pour obtenir de plus amples renseignements, envoyer un courriel à :</t>
  </si>
  <si>
    <t>Essayer la calculatrice en ligne, à :</t>
  </si>
  <si>
    <t>http://www.omafra.gov.on.ca/french/crops/sprayer/ep75.htm</t>
  </si>
  <si>
    <t>Il existe différentes façons de déterminer le nombre de litres de bouillie épandus à l'hectare.</t>
  </si>
  <si>
    <t xml:space="preserve"> - ou de régler un pulvérisateur</t>
  </si>
  <si>
    <r>
      <t>1)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Noter l'heure.</t>
    </r>
  </si>
  <si>
    <t xml:space="preserve">● Choisir la vitesse et le régime du moteur (tr/min) qui seront utilisés pendant la pulvérisation. </t>
  </si>
  <si>
    <t>● Remplir le pulvérisateur à moitié d'eau.</t>
  </si>
  <si>
    <t xml:space="preserve">● Parcourir trois fois la distance entre les deux piquets et noter le temps nécessaire à </t>
  </si>
  <si>
    <t xml:space="preserve">   chaque passage. Chaque fois, s'assurer que le tracteur roule à la bonne vitesse au moment</t>
  </si>
  <si>
    <t xml:space="preserve">   de franchir le premier piquet. Maintenir la vitesse constante jusqu'au moment de franchir le</t>
  </si>
  <si>
    <t xml:space="preserve">   deuxième piquet.</t>
  </si>
  <si>
    <t>● Calculer un temps moyen à partir des données sur les trois passages.</t>
  </si>
  <si>
    <r>
      <t>2)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Mesurer le débit moyen à la buse</t>
    </r>
  </si>
  <si>
    <t>● Faire fonctionner le pulvérisateur immobilisé, en laissant la prise de force engagée et en</t>
  </si>
  <si>
    <t xml:space="preserve">   réglant le régime de telle sorte que la prise de force atteigne le même nombre de tours.</t>
  </si>
  <si>
    <t xml:space="preserve">   par minute que lors du parcours d'essai</t>
  </si>
  <si>
    <t>● Régler la pression à la pression de travail voulue sans restriction de débit à la buse.</t>
  </si>
  <si>
    <t>● Recueillir le liquide sortant de chaque buse pendant le laps de temps nécessaire en</t>
  </si>
  <si>
    <t xml:space="preserve">   moyenne (établi lors du test) pour parcourir les 50 m.</t>
  </si>
  <si>
    <t>● Noter la quantité de liquide recueilli par buse dans le tableau qui suit.</t>
  </si>
  <si>
    <t>● Si une buse a un débit supérieur ou inférieur de 5 % au débit moyen, la nettoyer ou</t>
  </si>
  <si>
    <t xml:space="preserve">   la remplacer.</t>
  </si>
  <si>
    <r>
      <t>3)</t>
    </r>
    <r>
      <rPr>
        <sz val="10"/>
        <rFont val="Arial"/>
        <family val="0"/>
      </rPr>
      <t xml:space="preserve"> Mesurer l'espacement des buses en mètres. </t>
    </r>
  </si>
  <si>
    <r>
      <t>4)</t>
    </r>
    <r>
      <rPr>
        <sz val="10"/>
        <rFont val="Arial"/>
        <family val="0"/>
      </rPr>
      <t xml:space="preserve"> Utiliser la formule suivante pour déterminer le débit du pulvérisateur:</t>
    </r>
  </si>
  <si>
    <t>Débit du pulvérisateur (L/ha) = (Débit moyen des buses (mL) ÷ Espacement des buses (m)) x 0.2</t>
  </si>
  <si>
    <r>
      <t>5)</t>
    </r>
    <r>
      <rPr>
        <sz val="10"/>
        <rFont val="Arial"/>
        <family val="0"/>
      </rPr>
      <t xml:space="preserve"> Calculer la superficie effectivement pulvérisée après l'application de chaque réservoir de bouillie. </t>
    </r>
  </si>
  <si>
    <t>● Vérifier à nouveau le réglage du pulvérisateur après l'application de chaque réservoir de bouillie</t>
  </si>
  <si>
    <t xml:space="preserve">   en divisant le volume pulvérisé par la superficie effectivement traitée. La nature de certains</t>
  </si>
  <si>
    <t xml:space="preserve">   produits peut modifier légèrement le débit par rapport à celui de l'eau propre utilisée pour le réglage.</t>
  </si>
  <si>
    <r>
      <t>6)</t>
    </r>
    <r>
      <rPr>
        <sz val="10"/>
        <rFont val="Arial"/>
        <family val="0"/>
      </rPr>
      <t xml:space="preserve"> Les producteurs qui préfèrent utiliser des mesures en litres/acre ou en gallons/acre, peuvent utiliser les</t>
    </r>
  </si>
  <si>
    <t xml:space="preserve">    facteurs de conversion suivants:</t>
  </si>
  <si>
    <t>L/ha x 0,4 = L/acre</t>
  </si>
  <si>
    <t>L/ha x 0,09 = gal. imp./acre</t>
  </si>
  <si>
    <t>L/ha x 0,11 = gal. U.S./acre</t>
  </si>
  <si>
    <t>(Les résultats seront calculés à mesure que les données seront entrées. Entrer toutes les données avant de lire les résultats.)</t>
  </si>
  <si>
    <t>S’agit-il d’une application en bande ou à la volée?</t>
  </si>
  <si>
    <t xml:space="preserve">Temps moyen pour parcourir 50 m (164 pieds) </t>
  </si>
  <si>
    <t>Quantité moyenne de liquide recueilli par buse (pour le temps moyen ci-dessus) :</t>
  </si>
  <si>
    <t>Combien y a-t-il de buses actives sur la rampe?</t>
  </si>
  <si>
    <t xml:space="preserve">Pour déterminer si des buses doivent être remplacées, entrer la quantité de liquide </t>
  </si>
  <si>
    <t>recueilli par buse. La calculatrice relèvera toutes les buses dont la quantité est inférieure</t>
  </si>
  <si>
    <t>ou supérieure de 10 % à la moyenne calculée. Laisser les cellules rouges vides</t>
  </si>
  <si>
    <t>Application en bande</t>
  </si>
  <si>
    <t>Application à la volée</t>
  </si>
  <si>
    <t>Impériale</t>
  </si>
  <si>
    <t>Métrique</t>
  </si>
  <si>
    <t>Cliquer sur ce bouton pour essayer de nouveau</t>
  </si>
  <si>
    <t>Débit du pulvérisateur :</t>
  </si>
  <si>
    <t>Équivaut à :</t>
  </si>
  <si>
    <t xml:space="preserve"> gal. U.S./acre</t>
  </si>
  <si>
    <t xml:space="preserve"> gal. imp./acre</t>
  </si>
  <si>
    <t>Entrer la quantité de liquide recueilli à chaque buse</t>
  </si>
  <si>
    <t xml:space="preserve">             Débit total du pulvérisateur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</si>
</sst>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u val="single"/>
      <sz val="12"/>
      <name val="Arial"/>
      <family val="0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3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3" fontId="3" fillId="34" borderId="10" xfId="0" applyNumberFormat="1" applyFont="1" applyFill="1" applyBorder="1" applyAlignment="1" applyProtection="1">
      <alignment/>
      <protection locked="0"/>
    </xf>
    <xf numFmtId="164" fontId="3" fillId="3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52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6" xfId="0" applyBorder="1" applyAlignment="1" applyProtection="1">
      <alignment horizontal="right"/>
      <protection/>
    </xf>
    <xf numFmtId="0" fontId="0" fillId="0" borderId="0" xfId="0" applyAlignment="1">
      <alignment/>
    </xf>
    <xf numFmtId="164" fontId="3" fillId="34" borderId="20" xfId="0" applyNumberFormat="1" applyFont="1" applyFill="1" applyBorder="1" applyAlignment="1" applyProtection="1">
      <alignment/>
      <protection locked="0"/>
    </xf>
    <xf numFmtId="164" fontId="3" fillId="34" borderId="21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2</xdr:row>
      <xdr:rowOff>38100</xdr:rowOff>
    </xdr:from>
    <xdr:to>
      <xdr:col>10</xdr:col>
      <xdr:colOff>457200</xdr:colOff>
      <xdr:row>5</xdr:row>
      <xdr:rowOff>76200</xdr:rowOff>
    </xdr:to>
    <xdr:pic>
      <xdr:nvPicPr>
        <xdr:cNvPr id="1" name="Picture 1" descr="NEW_Ont-Logoletter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400050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on.deveau@ontario.ca?subject=Regarding%20the%20Field%20Sprayer%20Calibration%20Too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57"/>
  <sheetViews>
    <sheetView showGridLines="0" showRowColHeaders="0" tabSelected="1" zoomScalePageLayoutView="0" workbookViewId="0" topLeftCell="A1">
      <pane ySplit="10" topLeftCell="A11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28125" style="0" customWidth="1"/>
    <col min="4" max="4" width="4.00390625" style="0" customWidth="1"/>
  </cols>
  <sheetData>
    <row r="1" ht="12.75">
      <c r="A1" s="35"/>
    </row>
    <row r="2" spans="2:3" ht="15.75">
      <c r="B2" s="10" t="s">
        <v>28</v>
      </c>
      <c r="C2" s="10"/>
    </row>
    <row r="3" ht="15">
      <c r="B3" s="11" t="s">
        <v>15</v>
      </c>
    </row>
    <row r="4" spans="2:5" ht="12.75">
      <c r="B4" s="33" t="s">
        <v>29</v>
      </c>
      <c r="E4" s="20"/>
    </row>
    <row r="5" spans="2:5" ht="12.75">
      <c r="B5" s="33"/>
      <c r="E5" s="20"/>
    </row>
    <row r="6" spans="2:3" ht="12.75">
      <c r="B6" s="33" t="s">
        <v>30</v>
      </c>
      <c r="C6" s="33"/>
    </row>
    <row r="7" spans="2:7" ht="12.75">
      <c r="B7" s="34" t="s">
        <v>27</v>
      </c>
      <c r="C7" s="33"/>
      <c r="G7" s="34"/>
    </row>
    <row r="8" spans="2:8" ht="12.75">
      <c r="B8" s="33" t="s">
        <v>31</v>
      </c>
      <c r="C8" s="33"/>
      <c r="H8" s="34"/>
    </row>
    <row r="9" spans="2:10" ht="12.75">
      <c r="B9" t="s">
        <v>32</v>
      </c>
      <c r="E9" s="34"/>
      <c r="J9" s="34"/>
    </row>
    <row r="12" ht="12.75">
      <c r="B12" t="s">
        <v>33</v>
      </c>
    </row>
    <row r="13" ht="12.75">
      <c r="B13" t="s">
        <v>34</v>
      </c>
    </row>
    <row r="15" ht="12.75">
      <c r="B15" s="2" t="s">
        <v>0</v>
      </c>
    </row>
    <row r="17" ht="12.75">
      <c r="B17" s="6" t="s">
        <v>35</v>
      </c>
    </row>
    <row r="18" ht="12.75">
      <c r="B18" s="3"/>
    </row>
    <row r="19" ht="12.75">
      <c r="B19" s="3" t="s">
        <v>12</v>
      </c>
    </row>
    <row r="20" ht="12.75">
      <c r="B20" s="3" t="s">
        <v>36</v>
      </c>
    </row>
    <row r="21" ht="12.75">
      <c r="B21" s="3" t="s">
        <v>37</v>
      </c>
    </row>
    <row r="22" ht="12.75">
      <c r="B22" s="3" t="s">
        <v>38</v>
      </c>
    </row>
    <row r="23" ht="12.75">
      <c r="B23" s="3" t="s">
        <v>39</v>
      </c>
    </row>
    <row r="24" ht="12.75">
      <c r="B24" s="3" t="s">
        <v>40</v>
      </c>
    </row>
    <row r="25" ht="12.75">
      <c r="B25" s="3" t="s">
        <v>41</v>
      </c>
    </row>
    <row r="26" ht="12.75">
      <c r="B26" s="3" t="s">
        <v>42</v>
      </c>
    </row>
    <row r="28" ht="12.75">
      <c r="B28" s="6" t="s">
        <v>43</v>
      </c>
    </row>
    <row r="29" ht="12.75">
      <c r="B29" s="3"/>
    </row>
    <row r="30" ht="12.75">
      <c r="B30" s="3" t="s">
        <v>44</v>
      </c>
    </row>
    <row r="31" ht="12.75">
      <c r="B31" s="3" t="s">
        <v>45</v>
      </c>
    </row>
    <row r="32" ht="12.75">
      <c r="B32" s="3" t="s">
        <v>46</v>
      </c>
    </row>
    <row r="33" ht="12.75">
      <c r="B33" s="3" t="s">
        <v>47</v>
      </c>
    </row>
    <row r="34" ht="12.75">
      <c r="B34" s="3" t="s">
        <v>48</v>
      </c>
    </row>
    <row r="35" ht="12.75">
      <c r="B35" s="3" t="s">
        <v>49</v>
      </c>
    </row>
    <row r="36" ht="12.75">
      <c r="B36" s="3" t="s">
        <v>50</v>
      </c>
    </row>
    <row r="37" ht="12.75">
      <c r="B37" s="3" t="s">
        <v>51</v>
      </c>
    </row>
    <row r="38" ht="12.75">
      <c r="B38" s="3" t="s">
        <v>52</v>
      </c>
    </row>
    <row r="40" ht="12.75">
      <c r="B40" s="6" t="s">
        <v>53</v>
      </c>
    </row>
    <row r="42" ht="12.75">
      <c r="B42" s="6" t="s">
        <v>54</v>
      </c>
    </row>
    <row r="44" ht="12.75">
      <c r="B44" s="4" t="s">
        <v>55</v>
      </c>
    </row>
    <row r="46" ht="12.75">
      <c r="B46" s="6" t="s">
        <v>56</v>
      </c>
    </row>
    <row r="47" ht="12.75">
      <c r="B47" s="3"/>
    </row>
    <row r="48" ht="12.75">
      <c r="B48" s="3" t="s">
        <v>57</v>
      </c>
    </row>
    <row r="49" ht="12.75">
      <c r="B49" s="3" t="s">
        <v>58</v>
      </c>
    </row>
    <row r="50" ht="12.75">
      <c r="B50" s="3" t="s">
        <v>59</v>
      </c>
    </row>
    <row r="52" ht="12.75">
      <c r="B52" s="6" t="s">
        <v>60</v>
      </c>
    </row>
    <row r="53" ht="12.75">
      <c r="B53" s="36" t="s">
        <v>61</v>
      </c>
    </row>
    <row r="54" ht="12.75">
      <c r="B54" s="3"/>
    </row>
    <row r="55" ht="12.75">
      <c r="B55" s="9" t="s">
        <v>62</v>
      </c>
    </row>
    <row r="56" ht="12.75">
      <c r="B56" s="9" t="s">
        <v>63</v>
      </c>
    </row>
    <row r="57" ht="12.75">
      <c r="B57" s="9" t="s">
        <v>64</v>
      </c>
    </row>
  </sheetData>
  <sheetProtection selectLockedCells="1"/>
  <hyperlinks>
    <hyperlink ref="B7" r:id="rId1" display="jason.deveau@ontario.ca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Q10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1.421875" style="0" customWidth="1"/>
    <col min="5" max="5" width="1.57421875" style="0" customWidth="1"/>
    <col min="6" max="6" width="8.00390625" style="0" customWidth="1"/>
    <col min="7" max="7" width="16.57421875" style="0" customWidth="1"/>
    <col min="8" max="8" width="12.7109375" style="0" customWidth="1"/>
    <col min="9" max="9" width="11.00390625" style="0" customWidth="1"/>
    <col min="10" max="10" width="10.140625" style="0" customWidth="1"/>
    <col min="11" max="11" width="13.8515625" style="0" customWidth="1"/>
  </cols>
  <sheetData>
    <row r="2" spans="2:3" ht="15.75">
      <c r="B2" s="10" t="s">
        <v>28</v>
      </c>
      <c r="C2" s="1"/>
    </row>
    <row r="3" spans="2:4" ht="15.75">
      <c r="B3" s="37" t="s">
        <v>65</v>
      </c>
      <c r="C3" s="1"/>
      <c r="D3" s="11"/>
    </row>
    <row r="4" spans="2:3" ht="15.75">
      <c r="B4" s="11"/>
      <c r="C4" s="1"/>
    </row>
    <row r="5" spans="2:11" ht="12.75">
      <c r="B5" s="6" t="s">
        <v>2</v>
      </c>
      <c r="D5" t="s">
        <v>66</v>
      </c>
      <c r="I5" s="40"/>
      <c r="J5" s="41"/>
      <c r="K5" s="35"/>
    </row>
    <row r="6" ht="3.75" customHeight="1">
      <c r="B6" s="6"/>
    </row>
    <row r="7" spans="2:10" ht="12.75">
      <c r="B7" s="6" t="s">
        <v>3</v>
      </c>
      <c r="C7" s="6"/>
      <c r="D7" t="s">
        <v>67</v>
      </c>
      <c r="I7" s="15"/>
      <c r="J7" t="s">
        <v>9</v>
      </c>
    </row>
    <row r="8" spans="2:3" ht="3.75" customHeight="1">
      <c r="B8" s="6"/>
      <c r="C8" s="6"/>
    </row>
    <row r="9" spans="2:11" ht="12.75">
      <c r="B9" s="6" t="s">
        <v>4</v>
      </c>
      <c r="C9" s="6"/>
      <c r="D9" t="str">
        <f>IF(I5="Application à la volée","Espacement des buses sur la rampe en ","Largeur de la bande traitée en ")</f>
        <v>Largeur de la bande traitée en </v>
      </c>
      <c r="H9" s="16"/>
      <c r="I9" t="s">
        <v>11</v>
      </c>
      <c r="J9" s="15"/>
      <c r="K9" t="str">
        <f>IF(H9="Impériale"," pouces."," centimètres.")</f>
        <v> centimètres.</v>
      </c>
    </row>
    <row r="10" spans="2:3" ht="3.75" customHeight="1">
      <c r="B10" s="6"/>
      <c r="C10" s="6"/>
    </row>
    <row r="11" spans="2:17" ht="12.75" customHeight="1">
      <c r="B11" s="6" t="s">
        <v>6</v>
      </c>
      <c r="C11" s="6"/>
      <c r="D11" t="s">
        <v>68</v>
      </c>
      <c r="K11" s="15"/>
      <c r="Q11" s="39"/>
    </row>
    <row r="12" spans="2:17" ht="3.75" customHeight="1">
      <c r="B12" s="6"/>
      <c r="C12" s="6"/>
      <c r="Q12" s="39"/>
    </row>
    <row r="13" spans="2:9" ht="12.75">
      <c r="B13" s="6" t="s">
        <v>23</v>
      </c>
      <c r="D13" t="s">
        <v>69</v>
      </c>
      <c r="I13" s="17"/>
    </row>
    <row r="14" spans="2:4" ht="3.75" customHeight="1">
      <c r="B14" s="6"/>
      <c r="C14" s="6"/>
      <c r="D14" s="7"/>
    </row>
    <row r="15" spans="2:4" ht="12.75">
      <c r="B15" s="6" t="s">
        <v>25</v>
      </c>
      <c r="C15" s="6"/>
      <c r="D15" t="s">
        <v>70</v>
      </c>
    </row>
    <row r="16" spans="2:4" ht="12.75">
      <c r="B16" s="6"/>
      <c r="C16" s="6"/>
      <c r="D16" t="s">
        <v>71</v>
      </c>
    </row>
    <row r="17" spans="2:4" ht="12.75">
      <c r="B17" s="6"/>
      <c r="C17" s="6"/>
      <c r="D17" t="s">
        <v>72</v>
      </c>
    </row>
    <row r="18" ht="12.75" customHeight="1"/>
    <row r="19" spans="2:14" ht="12.75" customHeight="1" thickBot="1">
      <c r="B19" s="19" t="s">
        <v>82</v>
      </c>
      <c r="C19" s="5"/>
      <c r="H19" s="8"/>
      <c r="I19" s="19"/>
      <c r="J19" s="19"/>
      <c r="K19" s="19" t="s">
        <v>83</v>
      </c>
      <c r="L19" s="19"/>
      <c r="M19" s="20"/>
      <c r="N19" s="20"/>
    </row>
    <row r="20" spans="9:14" ht="14.25" customHeight="1" thickBot="1">
      <c r="I20" s="21"/>
      <c r="J20" s="22"/>
      <c r="K20" s="22"/>
      <c r="L20" s="22"/>
      <c r="M20" s="23"/>
      <c r="N20" s="20"/>
    </row>
    <row r="21" spans="2:14" ht="13.5" thickBot="1">
      <c r="B21" s="6">
        <v>1</v>
      </c>
      <c r="D21" s="18"/>
      <c r="F21" t="s">
        <v>10</v>
      </c>
      <c r="G21" s="13">
        <f>IF(B21&gt;$I$13,"",(IF(D21&gt;(1.1*Data!$F$14),"     Trop haut",(IF(D21&lt;(Data!$F$14*0.9),"     Si bas","")))))</f>
      </c>
      <c r="I21" s="24"/>
      <c r="J21" s="25" t="s">
        <v>78</v>
      </c>
      <c r="K21" s="26" t="e">
        <f>Data!F10</f>
        <v>#DIV/0!</v>
      </c>
      <c r="L21" s="27" t="s">
        <v>13</v>
      </c>
      <c r="M21" s="28"/>
      <c r="N21" s="20"/>
    </row>
    <row r="22" spans="2:14" ht="13.5" thickBot="1">
      <c r="B22" s="6">
        <v>2</v>
      </c>
      <c r="D22" s="18"/>
      <c r="F22" t="s">
        <v>10</v>
      </c>
      <c r="G22" s="13">
        <f>IF(B22&gt;$I$13,"",(IF(D22&gt;(1.1*Data!$F$14),"     Trop haut",(IF(D22&lt;(Data!$F$14*0.9),"     Si bas","")))))</f>
      </c>
      <c r="I22" s="24"/>
      <c r="J22" s="38" t="s">
        <v>79</v>
      </c>
      <c r="K22" s="26" t="e">
        <f>Data!F11</f>
        <v>#DIV/0!</v>
      </c>
      <c r="L22" s="27" t="s">
        <v>14</v>
      </c>
      <c r="M22" s="28"/>
      <c r="N22" s="20"/>
    </row>
    <row r="23" spans="2:14" ht="13.5" thickBot="1">
      <c r="B23" s="6">
        <v>3</v>
      </c>
      <c r="D23" s="18"/>
      <c r="F23" t="s">
        <v>10</v>
      </c>
      <c r="G23" s="13">
        <f>IF(B23&gt;$I$13,"",(IF(D23&gt;(1.1*Data!$F$14),"     Trop haut",(IF(D23&lt;(Data!$F$14*0.9),"     Si bas","")))))</f>
      </c>
      <c r="I23" s="29"/>
      <c r="J23" s="27"/>
      <c r="K23" s="26" t="e">
        <f>Data!F12</f>
        <v>#DIV/0!</v>
      </c>
      <c r="L23" s="27" t="s">
        <v>80</v>
      </c>
      <c r="M23" s="28"/>
      <c r="N23" s="20"/>
    </row>
    <row r="24" spans="2:14" ht="13.5" thickBot="1">
      <c r="B24" s="6">
        <v>4</v>
      </c>
      <c r="D24" s="18"/>
      <c r="F24" t="s">
        <v>10</v>
      </c>
      <c r="G24" s="13">
        <f>IF(B24&gt;$I$13,"",(IF(D24&gt;(1.1*Data!$F$14),"     Trop haut",(IF(D24&lt;(Data!$F$14*0.9),"     Si bas","")))))</f>
      </c>
      <c r="I24" s="29"/>
      <c r="J24" s="27"/>
      <c r="K24" s="26" t="e">
        <f>Data!F13</f>
        <v>#DIV/0!</v>
      </c>
      <c r="L24" s="27" t="s">
        <v>81</v>
      </c>
      <c r="M24" s="28"/>
      <c r="N24" s="20"/>
    </row>
    <row r="25" spans="2:14" ht="13.5" thickBot="1">
      <c r="B25" s="6">
        <v>5</v>
      </c>
      <c r="D25" s="18"/>
      <c r="F25" t="s">
        <v>10</v>
      </c>
      <c r="G25" s="13">
        <f>IF(B25&gt;$I$13,"",(IF(D25&gt;(1.1*Data!$F$14),"     Trop haut",(IF(D25&lt;(Data!$F$14*0.9),"     Si bas","")))))</f>
      </c>
      <c r="I25" s="30"/>
      <c r="J25" s="31"/>
      <c r="K25" s="31"/>
      <c r="L25" s="31"/>
      <c r="M25" s="32"/>
      <c r="N25" s="20"/>
    </row>
    <row r="26" spans="2:14" ht="13.5" thickBot="1">
      <c r="B26" s="6">
        <v>6</v>
      </c>
      <c r="D26" s="18"/>
      <c r="F26" t="s">
        <v>10</v>
      </c>
      <c r="G26" s="13">
        <f>IF(B26&gt;$I$13,"",(IF(D26&gt;(1.1*Data!$F$14),"     Trop haut",(IF(D26&lt;(Data!$F$14*0.9),"     Si bas","")))))</f>
      </c>
      <c r="I26" s="20"/>
      <c r="J26" s="20"/>
      <c r="K26" s="20"/>
      <c r="L26" s="20"/>
      <c r="M26" s="20"/>
      <c r="N26" s="20"/>
    </row>
    <row r="27" spans="2:14" ht="13.5" thickBot="1">
      <c r="B27" s="6">
        <v>7</v>
      </c>
      <c r="D27" s="18"/>
      <c r="F27" t="s">
        <v>10</v>
      </c>
      <c r="G27" s="13">
        <f>IF(B27&gt;$I$13,"",(IF(D27&gt;(1.1*Data!$F$14),"     Trop haut",(IF(D27&lt;(Data!$F$14*0.9),"     Si bas","")))))</f>
      </c>
      <c r="I27" s="19" t="s">
        <v>77</v>
      </c>
      <c r="J27" s="19"/>
      <c r="K27" s="20"/>
      <c r="L27" s="20"/>
      <c r="M27" s="20"/>
      <c r="N27" s="20"/>
    </row>
    <row r="28" spans="2:14" ht="13.5" thickBot="1">
      <c r="B28" s="6">
        <v>8</v>
      </c>
      <c r="D28" s="18"/>
      <c r="F28" t="s">
        <v>10</v>
      </c>
      <c r="G28" s="13">
        <f>IF(B28&gt;$I$13,"",(IF(D28&gt;(1.1*Data!$F$14),"     Trop haut",(IF(D28&lt;(Data!$F$14*0.9),"     Si bas","")))))</f>
      </c>
      <c r="I28" s="20"/>
      <c r="J28" s="20"/>
      <c r="K28" s="20"/>
      <c r="L28" s="20"/>
      <c r="M28" s="20"/>
      <c r="N28" s="20"/>
    </row>
    <row r="29" spans="2:14" ht="13.5" thickBot="1">
      <c r="B29" s="6">
        <v>9</v>
      </c>
      <c r="D29" s="18"/>
      <c r="F29" t="s">
        <v>10</v>
      </c>
      <c r="G29" s="13">
        <f>IF(B29&gt;$I$13,"",(IF(D29&gt;(1.1*Data!$F$14),"     Trop haut",(IF(D29&lt;(Data!$F$14*0.9),"     Si bas","")))))</f>
      </c>
      <c r="I29" s="20"/>
      <c r="J29" s="20"/>
      <c r="K29" s="20"/>
      <c r="L29" s="20"/>
      <c r="M29" s="20"/>
      <c r="N29" s="20"/>
    </row>
    <row r="30" spans="2:14" ht="13.5" thickBot="1">
      <c r="B30" s="6">
        <v>10</v>
      </c>
      <c r="D30" s="18"/>
      <c r="F30" t="s">
        <v>10</v>
      </c>
      <c r="G30" s="13">
        <f>IF(B30&gt;$I$13,"",(IF(D30&gt;(1.1*Data!$F$14),"     Trop haut",(IF(D30&lt;(Data!$F$14*0.9),"     Si bas","")))))</f>
      </c>
      <c r="I30" s="20"/>
      <c r="J30" s="20"/>
      <c r="K30" s="20"/>
      <c r="L30" s="20"/>
      <c r="M30" s="20"/>
      <c r="N30" s="20"/>
    </row>
    <row r="31" spans="2:14" ht="13.5" thickBot="1">
      <c r="B31" s="6">
        <v>11</v>
      </c>
      <c r="D31" s="18"/>
      <c r="F31" t="s">
        <v>10</v>
      </c>
      <c r="G31" s="13">
        <f>IF(B31&gt;$I$13,"",(IF(D31&gt;(1.1*Data!$F$14),"     Trop haut",(IF(D31&lt;(Data!$F$14*0.9),"     Si bas","")))))</f>
      </c>
      <c r="I31" s="20"/>
      <c r="J31" s="20"/>
      <c r="K31" s="20"/>
      <c r="L31" s="20"/>
      <c r="M31" s="20"/>
      <c r="N31" s="20"/>
    </row>
    <row r="32" spans="2:7" ht="13.5" thickBot="1">
      <c r="B32" s="6">
        <v>12</v>
      </c>
      <c r="D32" s="18"/>
      <c r="F32" t="s">
        <v>10</v>
      </c>
      <c r="G32" s="13">
        <f>IF(B32&gt;$I$13,"",(IF(D32&gt;(1.1*Data!$F$14),"     Trop haut",(IF(D32&lt;(Data!$F$14*0.9),"     Si bas","")))))</f>
      </c>
    </row>
    <row r="33" spans="2:7" ht="13.5" thickBot="1">
      <c r="B33" s="6">
        <v>13</v>
      </c>
      <c r="D33" s="18"/>
      <c r="F33" t="s">
        <v>10</v>
      </c>
      <c r="G33" s="13">
        <f>IF(B33&gt;$I$13,"",(IF(D33&gt;(1.1*Data!$F$14),"     Trop haut",(IF(D33&lt;(Data!$F$14*0.9),"     Si bas","")))))</f>
      </c>
    </row>
    <row r="34" spans="2:7" ht="13.5" thickBot="1">
      <c r="B34" s="6">
        <v>14</v>
      </c>
      <c r="D34" s="18"/>
      <c r="F34" t="s">
        <v>10</v>
      </c>
      <c r="G34" s="13">
        <f>IF(B34&gt;$I$13,"",(IF(D34&gt;(1.1*Data!$F$14),"     Trop haut",(IF(D34&lt;(Data!$F$14*0.9),"     Si bas","")))))</f>
      </c>
    </row>
    <row r="35" spans="2:7" ht="13.5" thickBot="1">
      <c r="B35" s="6">
        <v>15</v>
      </c>
      <c r="D35" s="18"/>
      <c r="F35" t="s">
        <v>10</v>
      </c>
      <c r="G35" s="13">
        <f>IF(B35&gt;$I$13,"",(IF(D35&gt;(1.1*Data!$F$14),"     Trop haut",(IF(D35&lt;(Data!$F$14*0.9),"     Si bas","")))))</f>
      </c>
    </row>
    <row r="36" spans="2:7" ht="13.5" thickBot="1">
      <c r="B36" s="6">
        <v>16</v>
      </c>
      <c r="D36" s="18"/>
      <c r="F36" t="s">
        <v>10</v>
      </c>
      <c r="G36" s="13">
        <f>IF(B36&gt;$I$13,"",(IF(D36&gt;(1.1*Data!$F$14),"     Trop haut",(IF(D36&lt;(Data!$F$14*0.9),"     Si bas","")))))</f>
      </c>
    </row>
    <row r="37" spans="2:7" ht="13.5" thickBot="1">
      <c r="B37" s="6">
        <v>17</v>
      </c>
      <c r="D37" s="18"/>
      <c r="F37" t="s">
        <v>10</v>
      </c>
      <c r="G37" s="13">
        <f>IF(B37&gt;$I$13,"",(IF(D37&gt;(1.1*Data!$F$14),"     Trop haut",(IF(D37&lt;(Data!$F$14*0.9),"     Si bas","")))))</f>
      </c>
    </row>
    <row r="38" spans="2:7" ht="13.5" thickBot="1">
      <c r="B38" s="6">
        <v>18</v>
      </c>
      <c r="D38" s="18"/>
      <c r="F38" t="s">
        <v>10</v>
      </c>
      <c r="G38" s="13">
        <f>IF(B38&gt;$I$13,"",(IF(D38&gt;(1.1*Data!$F$14),"     Trop haut",(IF(D38&lt;(Data!$F$14*0.9),"     Si bas","")))))</f>
      </c>
    </row>
    <row r="39" spans="2:7" ht="13.5" thickBot="1">
      <c r="B39" s="6">
        <v>19</v>
      </c>
      <c r="D39" s="18"/>
      <c r="F39" t="s">
        <v>10</v>
      </c>
      <c r="G39" s="13">
        <f>IF(B39&gt;$I$13,"",(IF(D39&gt;(1.1*Data!$F$14),"     Trop haut",(IF(D39&lt;(Data!$F$14*0.9),"     Si bas","")))))</f>
      </c>
    </row>
    <row r="40" spans="2:7" ht="13.5" thickBot="1">
      <c r="B40" s="6">
        <v>20</v>
      </c>
      <c r="D40" s="18"/>
      <c r="F40" t="s">
        <v>10</v>
      </c>
      <c r="G40" s="13">
        <f>IF(B40&gt;$I$13,"",(IF(D40&gt;(1.1*Data!$F$14),"     Trop haut",(IF(D40&lt;(Data!$F$14*0.9),"     Si bas","")))))</f>
      </c>
    </row>
    <row r="41" spans="2:7" ht="13.5" thickBot="1">
      <c r="B41" s="6">
        <v>21</v>
      </c>
      <c r="D41" s="18"/>
      <c r="F41" t="s">
        <v>10</v>
      </c>
      <c r="G41" s="13">
        <f>IF(B41&gt;$I$13,"",(IF(D41&gt;(1.1*Data!$F$14),"     Trop haut",(IF(D41&lt;(Data!$F$14*0.9),"     Si bas","")))))</f>
      </c>
    </row>
    <row r="42" spans="2:7" ht="13.5" thickBot="1">
      <c r="B42" s="6">
        <v>22</v>
      </c>
      <c r="D42" s="18"/>
      <c r="F42" t="s">
        <v>10</v>
      </c>
      <c r="G42" s="13">
        <f>IF(B42&gt;$I$13,"",(IF(D42&gt;(1.1*Data!$F$14),"     Trop haut",(IF(D42&lt;(Data!$F$14*0.9),"     Si bas","")))))</f>
      </c>
    </row>
    <row r="43" spans="2:7" ht="13.5" thickBot="1">
      <c r="B43" s="6">
        <v>23</v>
      </c>
      <c r="D43" s="18"/>
      <c r="F43" t="s">
        <v>10</v>
      </c>
      <c r="G43" s="13">
        <f>IF(B43&gt;$I$13,"",(IF(D43&gt;(1.1*Data!$F$14),"     Trop haut",(IF(D43&lt;(Data!$F$14*0.9),"     Si bas","")))))</f>
      </c>
    </row>
    <row r="44" spans="2:7" ht="13.5" thickBot="1">
      <c r="B44" s="6">
        <v>24</v>
      </c>
      <c r="D44" s="18"/>
      <c r="F44" t="s">
        <v>10</v>
      </c>
      <c r="G44" s="13">
        <f>IF(B44&gt;$I$13,"",(IF(D44&gt;(1.1*Data!$F$14),"     Trop haut",(IF(D44&lt;(Data!$F$14*0.9),"     Si bas","")))))</f>
      </c>
    </row>
    <row r="45" spans="2:7" ht="13.5" thickBot="1">
      <c r="B45" s="6">
        <v>25</v>
      </c>
      <c r="D45" s="18"/>
      <c r="F45" t="s">
        <v>10</v>
      </c>
      <c r="G45" s="13">
        <f>IF(B45&gt;$I$13,"",(IF(D45&gt;(1.1*Data!$F$14),"     Trop haut",(IF(D45&lt;(Data!$F$14*0.9),"     Si bas","")))))</f>
      </c>
    </row>
    <row r="46" spans="2:7" ht="13.5" thickBot="1">
      <c r="B46" s="6">
        <v>26</v>
      </c>
      <c r="D46" s="18"/>
      <c r="F46" t="s">
        <v>10</v>
      </c>
      <c r="G46" s="13">
        <f>IF(B46&gt;$I$13,"",(IF(D46&gt;(1.1*Data!$F$14),"     Trop haut",(IF(D46&lt;(Data!$F$14*0.9),"     Si bas","")))))</f>
      </c>
    </row>
    <row r="47" spans="2:7" ht="13.5" thickBot="1">
      <c r="B47" s="6">
        <v>27</v>
      </c>
      <c r="D47" s="18"/>
      <c r="F47" t="s">
        <v>10</v>
      </c>
      <c r="G47" s="13">
        <f>IF(B47&gt;$I$13,"",(IF(D47&gt;(1.1*Data!$F$14),"     Trop haut",(IF(D47&lt;(Data!$F$14*0.9),"     Si bas","")))))</f>
      </c>
    </row>
    <row r="48" spans="2:7" ht="13.5" thickBot="1">
      <c r="B48" s="6">
        <v>28</v>
      </c>
      <c r="D48" s="18"/>
      <c r="F48" t="s">
        <v>10</v>
      </c>
      <c r="G48" s="13">
        <f>IF(B48&gt;$I$13,"",(IF(D48&gt;(1.1*Data!$F$14),"     Trop haut",(IF(D48&lt;(Data!$F$14*0.9),"     Si bas","")))))</f>
      </c>
    </row>
    <row r="49" spans="2:7" ht="13.5" thickBot="1">
      <c r="B49" s="6">
        <v>29</v>
      </c>
      <c r="D49" s="18"/>
      <c r="F49" t="s">
        <v>10</v>
      </c>
      <c r="G49" s="13">
        <f>IF(B49&gt;$I$13,"",(IF(D49&gt;(1.1*Data!$F$14),"     Trop haut",(IF(D49&lt;(Data!$F$14*0.9),"     Si bas","")))))</f>
      </c>
    </row>
    <row r="50" spans="2:7" ht="13.5" thickBot="1">
      <c r="B50" s="6">
        <v>30</v>
      </c>
      <c r="D50" s="18"/>
      <c r="F50" t="s">
        <v>10</v>
      </c>
      <c r="G50" s="13">
        <f>IF(B50&gt;$I$13,"",(IF(D50&gt;(1.1*Data!$F$14),"     Trop haut",(IF(D50&lt;(Data!$F$14*0.9),"     Si bas","")))))</f>
      </c>
    </row>
    <row r="51" spans="2:7" ht="13.5" thickBot="1">
      <c r="B51" s="6">
        <v>31</v>
      </c>
      <c r="D51" s="18"/>
      <c r="F51" t="s">
        <v>10</v>
      </c>
      <c r="G51" s="13">
        <f>IF(B51&gt;$I$13,"",(IF(D51&gt;(1.1*Data!$F$14),"     Trop haut",(IF(D51&lt;(Data!$F$14*0.9),"     Si bas","")))))</f>
      </c>
    </row>
    <row r="52" spans="2:7" ht="13.5" thickBot="1">
      <c r="B52" s="6">
        <v>32</v>
      </c>
      <c r="D52" s="18"/>
      <c r="F52" t="s">
        <v>10</v>
      </c>
      <c r="G52" s="13">
        <f>IF(B52&gt;$I$13,"",(IF(D52&gt;(1.1*Data!$F$14),"     Trop haut",(IF(D52&lt;(Data!$F$14*0.9),"     Si bas","")))))</f>
      </c>
    </row>
    <row r="53" spans="2:7" ht="13.5" thickBot="1">
      <c r="B53" s="6">
        <v>33</v>
      </c>
      <c r="D53" s="18"/>
      <c r="F53" t="s">
        <v>10</v>
      </c>
      <c r="G53" s="13">
        <f>IF(B53&gt;$I$13,"",(IF(D53&gt;(1.1*Data!$F$14),"     Trop haut",(IF(D53&lt;(Data!$F$14*0.9),"     Si bas","")))))</f>
      </c>
    </row>
    <row r="54" spans="2:7" ht="13.5" thickBot="1">
      <c r="B54" s="6">
        <v>34</v>
      </c>
      <c r="D54" s="18"/>
      <c r="F54" t="s">
        <v>10</v>
      </c>
      <c r="G54" s="13">
        <f>IF(B54&gt;$I$13,"",(IF(D54&gt;(1.1*Data!$F$14),"     Trop haut",(IF(D54&lt;(Data!$F$14*0.9),"     Si bas","")))))</f>
      </c>
    </row>
    <row r="55" spans="2:7" ht="13.5" thickBot="1">
      <c r="B55" s="6">
        <v>35</v>
      </c>
      <c r="D55" s="18"/>
      <c r="F55" t="s">
        <v>10</v>
      </c>
      <c r="G55" s="13">
        <f>IF(B55&gt;$I$13,"",(IF(D55&gt;(1.1*Data!$F$14),"     Trop haut",(IF(D55&lt;(Data!$F$14*0.9),"     Si bas","")))))</f>
      </c>
    </row>
    <row r="56" spans="2:7" ht="13.5" thickBot="1">
      <c r="B56" s="6">
        <v>36</v>
      </c>
      <c r="D56" s="18"/>
      <c r="F56" t="s">
        <v>10</v>
      </c>
      <c r="G56" s="13">
        <f>IF(B56&gt;$I$13,"",(IF(D56&gt;(1.1*Data!$F$14),"     Trop haut",(IF(D56&lt;(Data!$F$14*0.9),"     Si bas","")))))</f>
      </c>
    </row>
    <row r="57" spans="2:7" ht="13.5" thickBot="1">
      <c r="B57" s="6">
        <v>37</v>
      </c>
      <c r="D57" s="18"/>
      <c r="F57" t="s">
        <v>10</v>
      </c>
      <c r="G57" s="13">
        <f>IF(B57&gt;$I$13,"",(IF(D57&gt;(1.1*Data!$F$14),"     Trop haut",(IF(D57&lt;(Data!$F$14*0.9),"     Si bas","")))))</f>
      </c>
    </row>
    <row r="58" spans="2:7" ht="13.5" thickBot="1">
      <c r="B58" s="6">
        <v>38</v>
      </c>
      <c r="D58" s="18"/>
      <c r="F58" t="s">
        <v>10</v>
      </c>
      <c r="G58" s="13">
        <f>IF(B58&gt;$I$13,"",(IF(D58&gt;(1.1*Data!$F$14),"     Trop haut",(IF(D58&lt;(Data!$F$14*0.9),"     Si bas","")))))</f>
      </c>
    </row>
    <row r="59" spans="2:7" ht="13.5" thickBot="1">
      <c r="B59" s="6">
        <v>39</v>
      </c>
      <c r="D59" s="18"/>
      <c r="F59" t="s">
        <v>10</v>
      </c>
      <c r="G59" s="13">
        <f>IF(B59&gt;$I$13,"",(IF(D59&gt;(1.1*Data!$F$14),"     Trop haut",(IF(D59&lt;(Data!$F$14*0.9),"     Si bas","")))))</f>
      </c>
    </row>
    <row r="60" spans="2:7" ht="13.5" thickBot="1">
      <c r="B60" s="6">
        <v>40</v>
      </c>
      <c r="D60" s="18"/>
      <c r="F60" t="s">
        <v>10</v>
      </c>
      <c r="G60" s="13">
        <f>IF(B60&gt;$I$13,"",(IF(D60&gt;(1.1*Data!$F$14),"     Trop haut",(IF(D60&lt;(Data!$F$14*0.9),"     Si bas","")))))</f>
      </c>
    </row>
    <row r="61" spans="2:7" ht="13.5" thickBot="1">
      <c r="B61" s="6">
        <v>41</v>
      </c>
      <c r="D61" s="18"/>
      <c r="F61" t="s">
        <v>10</v>
      </c>
      <c r="G61" s="13">
        <f>IF(B61&gt;$I$13,"",(IF(D61&gt;(1.1*Data!$F$14),"     Trop haut",(IF(D61&lt;(Data!$F$14*0.9),"     Si bas","")))))</f>
      </c>
    </row>
    <row r="62" spans="2:7" ht="13.5" thickBot="1">
      <c r="B62" s="6">
        <v>42</v>
      </c>
      <c r="D62" s="18"/>
      <c r="F62" t="s">
        <v>10</v>
      </c>
      <c r="G62" s="13">
        <f>IF(B62&gt;$I$13,"",(IF(D62&gt;(1.1*Data!$F$14),"     Trop haut",(IF(D62&lt;(Data!$F$14*0.9),"     Si bas","")))))</f>
      </c>
    </row>
    <row r="63" spans="2:7" ht="13.5" thickBot="1">
      <c r="B63" s="6">
        <v>43</v>
      </c>
      <c r="D63" s="18"/>
      <c r="F63" t="s">
        <v>10</v>
      </c>
      <c r="G63" s="13">
        <f>IF(B63&gt;$I$13,"",(IF(D63&gt;(1.1*Data!$F$14),"     Trop haut",(IF(D63&lt;(Data!$F$14*0.9),"     Si bas","")))))</f>
      </c>
    </row>
    <row r="64" spans="2:7" ht="13.5" thickBot="1">
      <c r="B64" s="6">
        <v>44</v>
      </c>
      <c r="D64" s="18"/>
      <c r="F64" t="s">
        <v>10</v>
      </c>
      <c r="G64" s="13">
        <f>IF(B64&gt;$I$13,"",(IF(D64&gt;(1.1*Data!$F$14),"     Trop haut",(IF(D64&lt;(Data!$F$14*0.9),"     Si bas","")))))</f>
      </c>
    </row>
    <row r="65" spans="2:7" ht="13.5" thickBot="1">
      <c r="B65" s="6">
        <v>45</v>
      </c>
      <c r="D65" s="18"/>
      <c r="F65" t="s">
        <v>10</v>
      </c>
      <c r="G65" s="13">
        <f>IF(B65&gt;$I$13,"",(IF(D65&gt;(1.1*Data!$F$14),"     Trop haut",(IF(D65&lt;(Data!$F$14*0.9),"     Si bas","")))))</f>
      </c>
    </row>
    <row r="66" spans="2:7" ht="13.5" thickBot="1">
      <c r="B66" s="6">
        <v>46</v>
      </c>
      <c r="D66" s="18"/>
      <c r="F66" t="s">
        <v>10</v>
      </c>
      <c r="G66" s="13">
        <f>IF(B66&gt;$I$13,"",(IF(D66&gt;(1.1*Data!$F$14),"     Trop haut",(IF(D66&lt;(Data!$F$14*0.9),"     Si bas","")))))</f>
      </c>
    </row>
    <row r="67" spans="2:7" ht="13.5" thickBot="1">
      <c r="B67" s="6">
        <v>47</v>
      </c>
      <c r="D67" s="18"/>
      <c r="F67" t="s">
        <v>10</v>
      </c>
      <c r="G67" s="13">
        <f>IF(B67&gt;$I$13,"",(IF(D67&gt;(1.1*Data!$F$14),"     Trop haut",(IF(D67&lt;(Data!$F$14*0.9),"     Si bas","")))))</f>
      </c>
    </row>
    <row r="68" spans="2:7" ht="13.5" thickBot="1">
      <c r="B68" s="6">
        <v>48</v>
      </c>
      <c r="D68" s="18"/>
      <c r="F68" t="s">
        <v>10</v>
      </c>
      <c r="G68" s="13">
        <f>IF(B68&gt;$I$13,"",(IF(D68&gt;(1.1*Data!$F$14),"     Trop haut",(IF(D68&lt;(Data!$F$14*0.9),"     Si bas","")))))</f>
      </c>
    </row>
    <row r="69" spans="2:7" ht="13.5" thickBot="1">
      <c r="B69" s="6">
        <v>49</v>
      </c>
      <c r="D69" s="18"/>
      <c r="F69" t="s">
        <v>10</v>
      </c>
      <c r="G69" s="13">
        <f>IF(B69&gt;$I$13,"",(IF(D69&gt;(1.1*Data!$F$14),"     Trop haut",(IF(D69&lt;(Data!$F$14*0.9),"     Si bas","")))))</f>
      </c>
    </row>
    <row r="70" spans="2:7" ht="13.5" thickBot="1">
      <c r="B70" s="6">
        <v>50</v>
      </c>
      <c r="D70" s="18"/>
      <c r="F70" t="s">
        <v>10</v>
      </c>
      <c r="G70" s="13">
        <f>IF(B70&gt;$I$13,"",(IF(D70&gt;(1.1*Data!$F$14),"     Trop haut",(IF(D70&lt;(Data!$F$14*0.9),"     Si bas","")))))</f>
      </c>
    </row>
    <row r="71" spans="2:7" ht="13.5" thickBot="1">
      <c r="B71" s="6">
        <v>51</v>
      </c>
      <c r="D71" s="18"/>
      <c r="F71" t="s">
        <v>10</v>
      </c>
      <c r="G71" s="13">
        <f>IF(B71&gt;$I$13,"",(IF(D71&gt;(1.1*Data!$F$14),"     Trop haut",(IF(D71&lt;(Data!$F$14*0.9),"     Si bas","")))))</f>
      </c>
    </row>
    <row r="72" spans="2:7" ht="13.5" thickBot="1">
      <c r="B72" s="6">
        <v>52</v>
      </c>
      <c r="D72" s="18"/>
      <c r="F72" t="s">
        <v>10</v>
      </c>
      <c r="G72" s="13">
        <f>IF(B72&gt;$I$13,"",(IF(D72&gt;(1.1*Data!$F$14),"     Trop haut",(IF(D72&lt;(Data!$F$14*0.9),"     Si bas","")))))</f>
      </c>
    </row>
    <row r="73" spans="2:7" ht="13.5" thickBot="1">
      <c r="B73" s="6">
        <v>53</v>
      </c>
      <c r="D73" s="18"/>
      <c r="F73" t="s">
        <v>10</v>
      </c>
      <c r="G73" s="13">
        <f>IF(B73&gt;$I$13,"",(IF(D73&gt;(1.1*Data!$F$14),"     Trop haut",(IF(D73&lt;(Data!$F$14*0.9),"     Si bas","")))))</f>
      </c>
    </row>
    <row r="74" spans="2:7" ht="13.5" thickBot="1">
      <c r="B74" s="6">
        <v>54</v>
      </c>
      <c r="D74" s="18"/>
      <c r="F74" t="s">
        <v>10</v>
      </c>
      <c r="G74" s="13">
        <f>IF(B74&gt;$I$13,"",(IF(D74&gt;(1.1*Data!$F$14),"     Trop haut",(IF(D74&lt;(Data!$F$14*0.9),"     Si bas","")))))</f>
      </c>
    </row>
    <row r="75" spans="2:7" ht="13.5" thickBot="1">
      <c r="B75" s="6">
        <v>55</v>
      </c>
      <c r="D75" s="18"/>
      <c r="F75" t="s">
        <v>10</v>
      </c>
      <c r="G75" s="13">
        <f>IF(B75&gt;$I$13,"",(IF(D75&gt;(1.1*Data!$F$14),"     Trop haut",(IF(D75&lt;(Data!$F$14*0.9),"     Si bas","")))))</f>
      </c>
    </row>
    <row r="76" spans="2:7" ht="13.5" thickBot="1">
      <c r="B76" s="6">
        <v>56</v>
      </c>
      <c r="D76" s="18"/>
      <c r="F76" t="s">
        <v>10</v>
      </c>
      <c r="G76" s="13">
        <f>IF(B76&gt;$I$13,"",(IF(D76&gt;(1.1*Data!$F$14),"     Trop haut",(IF(D76&lt;(Data!$F$14*0.9),"     Si bas","")))))</f>
      </c>
    </row>
    <row r="77" spans="2:7" ht="13.5" thickBot="1">
      <c r="B77" s="6">
        <v>57</v>
      </c>
      <c r="D77" s="18"/>
      <c r="F77" t="s">
        <v>10</v>
      </c>
      <c r="G77" s="13">
        <f>IF(B77&gt;$I$13,"",(IF(D77&gt;(1.1*Data!$F$14),"     Trop haut",(IF(D77&lt;(Data!$F$14*0.9),"     Si bas","")))))</f>
      </c>
    </row>
    <row r="78" spans="2:7" ht="13.5" thickBot="1">
      <c r="B78" s="6">
        <v>58</v>
      </c>
      <c r="D78" s="18"/>
      <c r="F78" t="s">
        <v>10</v>
      </c>
      <c r="G78" s="13">
        <f>IF(B78&gt;$I$13,"",(IF(D78&gt;(1.1*Data!$F$14),"     Trop haut",(IF(D78&lt;(Data!$F$14*0.9),"     Si bas","")))))</f>
      </c>
    </row>
    <row r="79" spans="2:7" ht="13.5" thickBot="1">
      <c r="B79" s="6">
        <v>59</v>
      </c>
      <c r="D79" s="18"/>
      <c r="F79" t="s">
        <v>10</v>
      </c>
      <c r="G79" s="13">
        <f>IF(B79&gt;$I$13,"",(IF(D79&gt;(1.1*Data!$F$14),"     Trop haut",(IF(D79&lt;(Data!$F$14*0.9),"     Si bas","")))))</f>
      </c>
    </row>
    <row r="80" spans="2:7" ht="13.5" thickBot="1">
      <c r="B80" s="6">
        <v>60</v>
      </c>
      <c r="D80" s="18"/>
      <c r="F80" t="s">
        <v>10</v>
      </c>
      <c r="G80" s="13">
        <f>IF(B80&gt;$I$13,"",(IF(D80&gt;(1.1*Data!$F$14),"     Trop haut",(IF(D80&lt;(Data!$F$14*0.9),"     Si bas","")))))</f>
      </c>
    </row>
    <row r="81" spans="2:7" ht="13.5" thickBot="1">
      <c r="B81" s="6">
        <v>61</v>
      </c>
      <c r="D81" s="18"/>
      <c r="F81" t="s">
        <v>10</v>
      </c>
      <c r="G81" s="13">
        <f>IF(B81&gt;$I$13,"",(IF(D81&gt;(1.1*Data!$F$14),"     Trop haut",(IF(D81&lt;(Data!$F$14*0.9),"     Si bas","")))))</f>
      </c>
    </row>
    <row r="82" spans="2:7" ht="13.5" thickBot="1">
      <c r="B82" s="6">
        <v>62</v>
      </c>
      <c r="D82" s="18"/>
      <c r="F82" t="s">
        <v>10</v>
      </c>
      <c r="G82" s="13">
        <f>IF(B82&gt;$I$13,"",(IF(D82&gt;(1.1*Data!$F$14),"     Trop haut",(IF(D82&lt;(Data!$F$14*0.9),"     Si bas","")))))</f>
      </c>
    </row>
    <row r="83" spans="2:7" ht="13.5" thickBot="1">
      <c r="B83" s="6">
        <v>63</v>
      </c>
      <c r="D83" s="18"/>
      <c r="F83" t="s">
        <v>10</v>
      </c>
      <c r="G83" s="13">
        <f>IF(B83&gt;$I$13,"",(IF(D83&gt;(1.1*Data!$F$14),"     Trop haut",(IF(D83&lt;(Data!$F$14*0.9),"     Si bas","")))))</f>
      </c>
    </row>
    <row r="84" spans="2:7" ht="13.5" thickBot="1">
      <c r="B84" s="6">
        <v>64</v>
      </c>
      <c r="D84" s="18"/>
      <c r="F84" t="s">
        <v>10</v>
      </c>
      <c r="G84" s="13">
        <f>IF(B84&gt;$I$13,"",(IF(D84&gt;(1.1*Data!$F$14),"     Trop haut",(IF(D84&lt;(Data!$F$14*0.9),"     Si bas","")))))</f>
      </c>
    </row>
    <row r="85" spans="2:7" ht="13.5" thickBot="1">
      <c r="B85" s="6">
        <v>65</v>
      </c>
      <c r="D85" s="18"/>
      <c r="F85" t="s">
        <v>10</v>
      </c>
      <c r="G85" s="13">
        <f>IF(B85&gt;$I$13,"",(IF(D85&gt;(1.1*Data!$F$14),"     Trop haut",(IF(D85&lt;(Data!$F$14*0.9),"     Si bas","")))))</f>
      </c>
    </row>
    <row r="86" spans="2:7" ht="13.5" thickBot="1">
      <c r="B86" s="6">
        <v>66</v>
      </c>
      <c r="D86" s="18"/>
      <c r="F86" t="s">
        <v>10</v>
      </c>
      <c r="G86" s="13">
        <f>IF(B86&gt;$I$13,"",(IF(D86&gt;(1.1*Data!$F$14),"     Trop haut",(IF(D86&lt;(Data!$F$14*0.9),"     Si bas","")))))</f>
      </c>
    </row>
    <row r="87" spans="2:7" ht="13.5" thickBot="1">
      <c r="B87" s="6">
        <v>67</v>
      </c>
      <c r="D87" s="18"/>
      <c r="F87" t="s">
        <v>10</v>
      </c>
      <c r="G87" s="13">
        <f>IF(B87&gt;$I$13,"",(IF(D87&gt;(1.1*Data!$F$14),"     Trop haut",(IF(D87&lt;(Data!$F$14*0.9),"     Si bas","")))))</f>
      </c>
    </row>
    <row r="88" spans="2:7" ht="13.5" thickBot="1">
      <c r="B88" s="6">
        <v>68</v>
      </c>
      <c r="D88" s="18"/>
      <c r="F88" t="s">
        <v>10</v>
      </c>
      <c r="G88" s="13">
        <f>IF(B88&gt;$I$13,"",(IF(D88&gt;(1.1*Data!$F$14),"     Trop haut",(IF(D88&lt;(Data!$F$14*0.9),"     Si bas","")))))</f>
      </c>
    </row>
    <row r="89" spans="2:7" ht="13.5" thickBot="1">
      <c r="B89" s="6">
        <v>69</v>
      </c>
      <c r="D89" s="18"/>
      <c r="F89" t="s">
        <v>10</v>
      </c>
      <c r="G89" s="13">
        <f>IF(B89&gt;$I$13,"",(IF(D89&gt;(1.1*Data!$F$14),"     Trop haut",(IF(D89&lt;(Data!$F$14*0.9),"     Si bas","")))))</f>
      </c>
    </row>
    <row r="90" spans="2:7" ht="13.5" thickBot="1">
      <c r="B90" s="6">
        <v>70</v>
      </c>
      <c r="D90" s="18"/>
      <c r="F90" t="s">
        <v>10</v>
      </c>
      <c r="G90" s="13">
        <f>IF(B90&gt;$I$13,"",(IF(D90&gt;(1.1*Data!$F$14),"     Trop haut",(IF(D90&lt;(Data!$F$14*0.9),"     Si bas","")))))</f>
      </c>
    </row>
    <row r="91" spans="2:7" ht="13.5" thickBot="1">
      <c r="B91" s="6">
        <v>71</v>
      </c>
      <c r="D91" s="18"/>
      <c r="F91" t="s">
        <v>10</v>
      </c>
      <c r="G91" s="13">
        <f>IF(B91&gt;$I$13,"",(IF(D91&gt;(1.1*Data!$F$14),"     Trop haut",(IF(D91&lt;(Data!$F$14*0.9),"     Si bas","")))))</f>
      </c>
    </row>
    <row r="92" spans="2:7" ht="13.5" thickBot="1">
      <c r="B92" s="6">
        <v>72</v>
      </c>
      <c r="D92" s="18"/>
      <c r="F92" t="s">
        <v>10</v>
      </c>
      <c r="G92" s="13">
        <f>IF(B92&gt;$I$13,"",(IF(D92&gt;(1.1*Data!$F$14),"     Trop haut",(IF(D92&lt;(Data!$F$14*0.9),"     Si bas","")))))</f>
      </c>
    </row>
    <row r="93" spans="2:7" ht="13.5" thickBot="1">
      <c r="B93" s="6">
        <v>73</v>
      </c>
      <c r="D93" s="18"/>
      <c r="F93" t="s">
        <v>10</v>
      </c>
      <c r="G93" s="13">
        <f>IF(B93&gt;$I$13,"",(IF(D93&gt;(1.1*Data!$F$14),"     Trop haut",(IF(D93&lt;(Data!$F$14*0.9),"     Si bas","")))))</f>
      </c>
    </row>
    <row r="94" spans="2:7" ht="13.5" thickBot="1">
      <c r="B94" s="6">
        <v>74</v>
      </c>
      <c r="D94" s="18"/>
      <c r="F94" t="s">
        <v>10</v>
      </c>
      <c r="G94" s="13">
        <f>IF(B94&gt;$I$13,"",(IF(D94&gt;(1.1*Data!$F$14),"     Trop haut",(IF(D94&lt;(Data!$F$14*0.9),"     Si bas","")))))</f>
      </c>
    </row>
    <row r="95" spans="2:7" ht="13.5" thickBot="1">
      <c r="B95" s="6">
        <v>75</v>
      </c>
      <c r="D95" s="18"/>
      <c r="F95" t="s">
        <v>10</v>
      </c>
      <c r="G95" s="13">
        <f>IF(B95&gt;$I$13,"",(IF(D95&gt;(1.1*Data!$F$14),"     Trop haut",(IF(D95&lt;(Data!$F$14*0.9),"     Si bas","")))))</f>
      </c>
    </row>
    <row r="96" spans="2:7" ht="13.5" thickBot="1">
      <c r="B96" s="6">
        <v>76</v>
      </c>
      <c r="D96" s="18"/>
      <c r="F96" t="s">
        <v>10</v>
      </c>
      <c r="G96" s="13">
        <f>IF(B96&gt;$I$13,"",(IF(D96&gt;(1.1*Data!$F$14),"     Trop haut",(IF(D96&lt;(Data!$F$14*0.9),"     Si bas","")))))</f>
      </c>
    </row>
    <row r="97" spans="2:7" ht="13.5" thickBot="1">
      <c r="B97" s="6">
        <v>77</v>
      </c>
      <c r="D97" s="18"/>
      <c r="F97" t="s">
        <v>10</v>
      </c>
      <c r="G97" s="13">
        <f>IF(B97&gt;$I$13,"",(IF(D97&gt;(1.1*Data!$F$14),"     Trop haut",(IF(D97&lt;(Data!$F$14*0.9),"     Si bas","")))))</f>
      </c>
    </row>
    <row r="98" spans="2:7" ht="13.5" thickBot="1">
      <c r="B98" s="6">
        <v>78</v>
      </c>
      <c r="D98" s="18"/>
      <c r="F98" t="s">
        <v>10</v>
      </c>
      <c r="G98" s="13">
        <f>IF(B98&gt;$I$13,"",(IF(D98&gt;(1.1*Data!$F$14),"     Trop haut",(IF(D98&lt;(Data!$F$14*0.9),"     Si bas","")))))</f>
      </c>
    </row>
    <row r="99" spans="2:7" ht="13.5" thickBot="1">
      <c r="B99" s="6">
        <v>79</v>
      </c>
      <c r="D99" s="18"/>
      <c r="F99" t="s">
        <v>10</v>
      </c>
      <c r="G99" s="13">
        <f>IF(B99&gt;$I$13,"",(IF(D99&gt;(1.1*Data!$F$14),"     Trop haut",(IF(D99&lt;(Data!$F$14*0.9),"     Si bas","")))))</f>
      </c>
    </row>
    <row r="100" spans="2:7" ht="13.5" thickBot="1">
      <c r="B100" s="6">
        <v>80</v>
      </c>
      <c r="D100" s="18"/>
      <c r="F100" t="s">
        <v>10</v>
      </c>
      <c r="G100" s="13">
        <f>IF(B100&gt;$I$13,"",(IF(D100&gt;(1.1*Data!$F$14),"     Trop haut",(IF(D100&lt;(Data!$F$14*0.9),"     Si bas","")))))</f>
      </c>
    </row>
  </sheetData>
  <sheetProtection selectLockedCells="1"/>
  <conditionalFormatting sqref="D21">
    <cfRule type="expression" priority="1" dxfId="0" stopIfTrue="1">
      <formula>$I$13&lt;1</formula>
    </cfRule>
  </conditionalFormatting>
  <conditionalFormatting sqref="D22">
    <cfRule type="expression" priority="2" dxfId="0" stopIfTrue="1">
      <formula>$I$13&lt;2</formula>
    </cfRule>
  </conditionalFormatting>
  <conditionalFormatting sqref="D23">
    <cfRule type="expression" priority="3" dxfId="0" stopIfTrue="1">
      <formula>$I$13&lt;3</formula>
    </cfRule>
  </conditionalFormatting>
  <conditionalFormatting sqref="D24">
    <cfRule type="expression" priority="4" dxfId="0" stopIfTrue="1">
      <formula>$I$13&lt;4</formula>
    </cfRule>
  </conditionalFormatting>
  <conditionalFormatting sqref="D25">
    <cfRule type="expression" priority="5" dxfId="0" stopIfTrue="1">
      <formula>$I$13&lt;5</formula>
    </cfRule>
  </conditionalFormatting>
  <conditionalFormatting sqref="D26">
    <cfRule type="expression" priority="6" dxfId="0" stopIfTrue="1">
      <formula>$I$13&lt;6</formula>
    </cfRule>
  </conditionalFormatting>
  <conditionalFormatting sqref="D27">
    <cfRule type="expression" priority="7" dxfId="0" stopIfTrue="1">
      <formula>$I$13&lt;7</formula>
    </cfRule>
  </conditionalFormatting>
  <conditionalFormatting sqref="D28">
    <cfRule type="expression" priority="8" dxfId="0" stopIfTrue="1">
      <formula>$I$13&lt;8</formula>
    </cfRule>
  </conditionalFormatting>
  <conditionalFormatting sqref="D29">
    <cfRule type="expression" priority="9" dxfId="0" stopIfTrue="1">
      <formula>$I$13&lt;9</formula>
    </cfRule>
  </conditionalFormatting>
  <conditionalFormatting sqref="D30">
    <cfRule type="expression" priority="10" dxfId="0" stopIfTrue="1">
      <formula>$I$13&lt;10</formula>
    </cfRule>
  </conditionalFormatting>
  <conditionalFormatting sqref="D31">
    <cfRule type="expression" priority="11" dxfId="0" stopIfTrue="1">
      <formula>$I$13&lt;11</formula>
    </cfRule>
  </conditionalFormatting>
  <conditionalFormatting sqref="D32">
    <cfRule type="expression" priority="12" dxfId="0" stopIfTrue="1">
      <formula>$I$13&lt;12</formula>
    </cfRule>
  </conditionalFormatting>
  <conditionalFormatting sqref="D33">
    <cfRule type="expression" priority="13" dxfId="0" stopIfTrue="1">
      <formula>$I$13&lt;13</formula>
    </cfRule>
  </conditionalFormatting>
  <conditionalFormatting sqref="D34">
    <cfRule type="expression" priority="14" dxfId="0" stopIfTrue="1">
      <formula>$I$13&lt;14</formula>
    </cfRule>
  </conditionalFormatting>
  <conditionalFormatting sqref="D35">
    <cfRule type="expression" priority="15" dxfId="0" stopIfTrue="1">
      <formula>$I$13&lt;15</formula>
    </cfRule>
  </conditionalFormatting>
  <conditionalFormatting sqref="D36">
    <cfRule type="expression" priority="16" dxfId="0" stopIfTrue="1">
      <formula>$I$13&lt;16</formula>
    </cfRule>
  </conditionalFormatting>
  <conditionalFormatting sqref="D37">
    <cfRule type="expression" priority="17" dxfId="0" stopIfTrue="1">
      <formula>$I$13&lt;17</formula>
    </cfRule>
  </conditionalFormatting>
  <conditionalFormatting sqref="D38">
    <cfRule type="expression" priority="18" dxfId="0" stopIfTrue="1">
      <formula>$I$13&lt;18</formula>
    </cfRule>
  </conditionalFormatting>
  <conditionalFormatting sqref="D39">
    <cfRule type="expression" priority="19" dxfId="0" stopIfTrue="1">
      <formula>$I$13&lt;19</formula>
    </cfRule>
  </conditionalFormatting>
  <conditionalFormatting sqref="D40">
    <cfRule type="expression" priority="20" dxfId="0" stopIfTrue="1">
      <formula>$I$13&lt;20</formula>
    </cfRule>
  </conditionalFormatting>
  <conditionalFormatting sqref="D100">
    <cfRule type="expression" priority="21" dxfId="0" stopIfTrue="1">
      <formula>$I$13&lt;80</formula>
    </cfRule>
  </conditionalFormatting>
  <conditionalFormatting sqref="D99">
    <cfRule type="expression" priority="22" dxfId="0" stopIfTrue="1">
      <formula>$I$13&lt;79</formula>
    </cfRule>
  </conditionalFormatting>
  <conditionalFormatting sqref="D98">
    <cfRule type="expression" priority="23" dxfId="0" stopIfTrue="1">
      <formula>$I$13&lt;78</formula>
    </cfRule>
  </conditionalFormatting>
  <conditionalFormatting sqref="D97">
    <cfRule type="expression" priority="24" dxfId="0" stopIfTrue="1">
      <formula>$I$13&lt;77</formula>
    </cfRule>
  </conditionalFormatting>
  <conditionalFormatting sqref="D96">
    <cfRule type="expression" priority="25" dxfId="0" stopIfTrue="1">
      <formula>$I$13&lt;76</formula>
    </cfRule>
  </conditionalFormatting>
  <conditionalFormatting sqref="D95">
    <cfRule type="expression" priority="26" dxfId="0" stopIfTrue="1">
      <formula>$I$13&lt;75</formula>
    </cfRule>
  </conditionalFormatting>
  <conditionalFormatting sqref="D94">
    <cfRule type="expression" priority="27" dxfId="0" stopIfTrue="1">
      <formula>$I$13&lt;74</formula>
    </cfRule>
  </conditionalFormatting>
  <conditionalFormatting sqref="D93">
    <cfRule type="expression" priority="28" dxfId="0" stopIfTrue="1">
      <formula>$I$13&lt;73</formula>
    </cfRule>
  </conditionalFormatting>
  <conditionalFormatting sqref="D92">
    <cfRule type="expression" priority="29" dxfId="0" stopIfTrue="1">
      <formula>$I$13&lt;72</formula>
    </cfRule>
  </conditionalFormatting>
  <conditionalFormatting sqref="D91">
    <cfRule type="expression" priority="30" dxfId="0" stopIfTrue="1">
      <formula>$I$13&lt;71</formula>
    </cfRule>
  </conditionalFormatting>
  <conditionalFormatting sqref="D90">
    <cfRule type="expression" priority="31" dxfId="0" stopIfTrue="1">
      <formula>$I$13&lt;70</formula>
    </cfRule>
  </conditionalFormatting>
  <conditionalFormatting sqref="D89">
    <cfRule type="expression" priority="32" dxfId="0" stopIfTrue="1">
      <formula>$I$13&lt;69</formula>
    </cfRule>
  </conditionalFormatting>
  <conditionalFormatting sqref="D88">
    <cfRule type="expression" priority="33" dxfId="0" stopIfTrue="1">
      <formula>$I$13&lt;68</formula>
    </cfRule>
  </conditionalFormatting>
  <conditionalFormatting sqref="D87">
    <cfRule type="expression" priority="34" dxfId="0" stopIfTrue="1">
      <formula>$I$13&lt;67</formula>
    </cfRule>
  </conditionalFormatting>
  <conditionalFormatting sqref="D86">
    <cfRule type="expression" priority="35" dxfId="0" stopIfTrue="1">
      <formula>$I$13&lt;66</formula>
    </cfRule>
  </conditionalFormatting>
  <conditionalFormatting sqref="D85">
    <cfRule type="expression" priority="36" dxfId="0" stopIfTrue="1">
      <formula>$I$13&lt;65</formula>
    </cfRule>
  </conditionalFormatting>
  <conditionalFormatting sqref="D84">
    <cfRule type="expression" priority="37" dxfId="0" stopIfTrue="1">
      <formula>$I$13&lt;64</formula>
    </cfRule>
  </conditionalFormatting>
  <conditionalFormatting sqref="D83">
    <cfRule type="expression" priority="38" dxfId="0" stopIfTrue="1">
      <formula>$I$13&lt;63</formula>
    </cfRule>
  </conditionalFormatting>
  <conditionalFormatting sqref="D82">
    <cfRule type="expression" priority="39" dxfId="0" stopIfTrue="1">
      <formula>$I$13&lt;62</formula>
    </cfRule>
  </conditionalFormatting>
  <conditionalFormatting sqref="D81">
    <cfRule type="expression" priority="40" dxfId="0" stopIfTrue="1">
      <formula>$I$13&lt;61</formula>
    </cfRule>
  </conditionalFormatting>
  <conditionalFormatting sqref="D80">
    <cfRule type="expression" priority="41" dxfId="0" stopIfTrue="1">
      <formula>$I$13&lt;60</formula>
    </cfRule>
  </conditionalFormatting>
  <conditionalFormatting sqref="D79">
    <cfRule type="expression" priority="42" dxfId="0" stopIfTrue="1">
      <formula>$I$13&lt;59</formula>
    </cfRule>
  </conditionalFormatting>
  <conditionalFormatting sqref="D78">
    <cfRule type="expression" priority="43" dxfId="0" stopIfTrue="1">
      <formula>$I$13&lt;58</formula>
    </cfRule>
  </conditionalFormatting>
  <conditionalFormatting sqref="D77">
    <cfRule type="expression" priority="44" dxfId="0" stopIfTrue="1">
      <formula>$I$13&lt;57</formula>
    </cfRule>
  </conditionalFormatting>
  <conditionalFormatting sqref="D76">
    <cfRule type="expression" priority="45" dxfId="0" stopIfTrue="1">
      <formula>$I$13&lt;56</formula>
    </cfRule>
  </conditionalFormatting>
  <conditionalFormatting sqref="D75">
    <cfRule type="expression" priority="46" dxfId="0" stopIfTrue="1">
      <formula>$I$13&lt;55</formula>
    </cfRule>
  </conditionalFormatting>
  <conditionalFormatting sqref="D74">
    <cfRule type="expression" priority="47" dxfId="0" stopIfTrue="1">
      <formula>$I$13&lt;54</formula>
    </cfRule>
  </conditionalFormatting>
  <conditionalFormatting sqref="D73">
    <cfRule type="expression" priority="48" dxfId="0" stopIfTrue="1">
      <formula>$I$13&lt;53</formula>
    </cfRule>
  </conditionalFormatting>
  <conditionalFormatting sqref="D72">
    <cfRule type="expression" priority="49" dxfId="0" stopIfTrue="1">
      <formula>$I$13&lt;52</formula>
    </cfRule>
  </conditionalFormatting>
  <conditionalFormatting sqref="D71">
    <cfRule type="expression" priority="50" dxfId="0" stopIfTrue="1">
      <formula>$I$13&lt;51</formula>
    </cfRule>
  </conditionalFormatting>
  <conditionalFormatting sqref="D70">
    <cfRule type="expression" priority="51" dxfId="0" stopIfTrue="1">
      <formula>$I$13&lt;50</formula>
    </cfRule>
  </conditionalFormatting>
  <conditionalFormatting sqref="D69">
    <cfRule type="expression" priority="52" dxfId="0" stopIfTrue="1">
      <formula>$I$13&lt;49</formula>
    </cfRule>
  </conditionalFormatting>
  <conditionalFormatting sqref="D68">
    <cfRule type="expression" priority="53" dxfId="0" stopIfTrue="1">
      <formula>$I$13&lt;48</formula>
    </cfRule>
  </conditionalFormatting>
  <conditionalFormatting sqref="D67">
    <cfRule type="expression" priority="54" dxfId="0" stopIfTrue="1">
      <formula>$I$13&lt;47</formula>
    </cfRule>
  </conditionalFormatting>
  <conditionalFormatting sqref="D66">
    <cfRule type="expression" priority="55" dxfId="0" stopIfTrue="1">
      <formula>$I$13&lt;46</formula>
    </cfRule>
  </conditionalFormatting>
  <conditionalFormatting sqref="D65">
    <cfRule type="expression" priority="56" dxfId="0" stopIfTrue="1">
      <formula>$I$13&lt;45</formula>
    </cfRule>
  </conditionalFormatting>
  <conditionalFormatting sqref="D64">
    <cfRule type="expression" priority="57" dxfId="0" stopIfTrue="1">
      <formula>$I$13&lt;44</formula>
    </cfRule>
  </conditionalFormatting>
  <conditionalFormatting sqref="D63">
    <cfRule type="expression" priority="58" dxfId="0" stopIfTrue="1">
      <formula>$I$13&lt;43</formula>
    </cfRule>
  </conditionalFormatting>
  <conditionalFormatting sqref="D62">
    <cfRule type="expression" priority="59" dxfId="0" stopIfTrue="1">
      <formula>$I$13&lt;42</formula>
    </cfRule>
  </conditionalFormatting>
  <conditionalFormatting sqref="D61">
    <cfRule type="expression" priority="60" dxfId="0" stopIfTrue="1">
      <formula>$I$13&lt;41</formula>
    </cfRule>
  </conditionalFormatting>
  <conditionalFormatting sqref="D60">
    <cfRule type="expression" priority="61" dxfId="0" stopIfTrue="1">
      <formula>$I$13&lt;40</formula>
    </cfRule>
  </conditionalFormatting>
  <conditionalFormatting sqref="D59">
    <cfRule type="expression" priority="62" dxfId="0" stopIfTrue="1">
      <formula>$I$13&lt;39</formula>
    </cfRule>
  </conditionalFormatting>
  <conditionalFormatting sqref="D58">
    <cfRule type="expression" priority="63" dxfId="0" stopIfTrue="1">
      <formula>$I$13&lt;38</formula>
    </cfRule>
  </conditionalFormatting>
  <conditionalFormatting sqref="D57">
    <cfRule type="expression" priority="64" dxfId="0" stopIfTrue="1">
      <formula>$I$13&lt;37</formula>
    </cfRule>
  </conditionalFormatting>
  <conditionalFormatting sqref="D56">
    <cfRule type="expression" priority="65" dxfId="0" stopIfTrue="1">
      <formula>$I$13&lt;36</formula>
    </cfRule>
  </conditionalFormatting>
  <conditionalFormatting sqref="D55">
    <cfRule type="expression" priority="66" dxfId="0" stopIfTrue="1">
      <formula>$I$13&lt;35</formula>
    </cfRule>
  </conditionalFormatting>
  <conditionalFormatting sqref="D54">
    <cfRule type="expression" priority="67" dxfId="0" stopIfTrue="1">
      <formula>$I$13&lt;34</formula>
    </cfRule>
  </conditionalFormatting>
  <conditionalFormatting sqref="D53">
    <cfRule type="expression" priority="68" dxfId="0" stopIfTrue="1">
      <formula>$I$13&lt;33</formula>
    </cfRule>
  </conditionalFormatting>
  <conditionalFormatting sqref="D52">
    <cfRule type="expression" priority="69" dxfId="0" stopIfTrue="1">
      <formula>$I$13&lt;32</formula>
    </cfRule>
  </conditionalFormatting>
  <conditionalFormatting sqref="D51">
    <cfRule type="expression" priority="70" dxfId="0" stopIfTrue="1">
      <formula>$I$13&lt;31</formula>
    </cfRule>
  </conditionalFormatting>
  <conditionalFormatting sqref="D50">
    <cfRule type="expression" priority="71" dxfId="0" stopIfTrue="1">
      <formula>$I$13&lt;30</formula>
    </cfRule>
  </conditionalFormatting>
  <conditionalFormatting sqref="D49">
    <cfRule type="expression" priority="72" dxfId="0" stopIfTrue="1">
      <formula>$I$13&lt;29</formula>
    </cfRule>
  </conditionalFormatting>
  <conditionalFormatting sqref="D48">
    <cfRule type="expression" priority="73" dxfId="0" stopIfTrue="1">
      <formula>$I$13&lt;28</formula>
    </cfRule>
  </conditionalFormatting>
  <conditionalFormatting sqref="D47">
    <cfRule type="expression" priority="74" dxfId="0" stopIfTrue="1">
      <formula>$I$13&lt;27</formula>
    </cfRule>
  </conditionalFormatting>
  <conditionalFormatting sqref="D46">
    <cfRule type="expression" priority="75" dxfId="0" stopIfTrue="1">
      <formula>$I$13&lt;26</formula>
    </cfRule>
  </conditionalFormatting>
  <conditionalFormatting sqref="D45">
    <cfRule type="expression" priority="76" dxfId="0" stopIfTrue="1">
      <formula>$I$13&lt;25</formula>
    </cfRule>
  </conditionalFormatting>
  <conditionalFormatting sqref="D44">
    <cfRule type="expression" priority="77" dxfId="0" stopIfTrue="1">
      <formula>$I$13&lt;24</formula>
    </cfRule>
  </conditionalFormatting>
  <conditionalFormatting sqref="D43">
    <cfRule type="expression" priority="78" dxfId="0" stopIfTrue="1">
      <formula>$I$13&lt;23</formula>
    </cfRule>
  </conditionalFormatting>
  <conditionalFormatting sqref="D42">
    <cfRule type="expression" priority="79" dxfId="0" stopIfTrue="1">
      <formula>$I$13&lt;22</formula>
    </cfRule>
  </conditionalFormatting>
  <conditionalFormatting sqref="D41">
    <cfRule type="expression" priority="80" dxfId="0" stopIfTrue="1">
      <formula>$I$13&lt;21</formula>
    </cfRule>
  </conditionalFormatting>
  <dataValidations count="8">
    <dataValidation type="whole" showInputMessage="1" showErrorMessage="1" errorTitle="Error" error="Entrer les données de nouveau" sqref="I13">
      <formula1>1</formula1>
      <formula2>80</formula2>
    </dataValidation>
    <dataValidation type="decimal" operator="greaterThan" showInputMessage="1" showErrorMessage="1" errorTitle="Error" error="Entrer les données de nouveau" sqref="K11">
      <formula1>0</formula1>
    </dataValidation>
    <dataValidation type="list" allowBlank="1" showInputMessage="1" showErrorMessage="1" sqref="I5">
      <formula1>application2</formula1>
    </dataValidation>
    <dataValidation type="decimal" operator="greaterThan" allowBlank="1" showInputMessage="1" showErrorMessage="1" errorTitle="Incorrect Entry" error="Outputs must be positive numbers." sqref="D21:D100">
      <formula1>0</formula1>
    </dataValidation>
    <dataValidation errorStyle="information" type="decimal" operator="greaterThan" showInputMessage="1" showErrorMessage="1" promptTitle="Conseil pratique :" prompt="Prendre la moyenne des trois passages dans le champ à pulvériser." errorTitle="Error" error="Entrer les données de nouveau" sqref="I7">
      <formula1>0</formula1>
    </dataValidation>
    <dataValidation type="decimal" operator="greaterThan" showErrorMessage="1" promptTitle="Helpful Hint" prompt="Measure from nozzle body centre to nozzle body centre." errorTitle="Error" error="Entrer les données de nouveau" sqref="J9">
      <formula1>0</formula1>
    </dataValidation>
    <dataValidation type="list" allowBlank="1" showInputMessage="1" showErrorMessage="1" errorTitle="Units" error="You must select either imperial (e.g. inches) or Metric (centimetres)." sqref="H9">
      <formula1>Units2</formula1>
    </dataValidation>
    <dataValidation allowBlank="1" errorTitle="Units" error="You must select either imperial (e.g. inches) or Metric (centimetres)." sqref="I9 K9"/>
  </dataValidations>
  <printOptions/>
  <pageMargins left="0.75" right="0.75" top="1" bottom="1" header="0.5" footer="0.5"/>
  <pageSetup horizontalDpi="600" verticalDpi="600" orientation="portrait" r:id="rId2"/>
  <ignoredErrors>
    <ignoredError sqref="K21:K24" evalErro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C5:N14"/>
  <sheetViews>
    <sheetView zoomScalePageLayoutView="0" workbookViewId="0" topLeftCell="A1">
      <selection activeCell="F21" sqref="F21"/>
    </sheetView>
  </sheetViews>
  <sheetFormatPr defaultColWidth="9.140625" defaultRowHeight="12.75"/>
  <sheetData>
    <row r="5" spans="3:14" ht="12.75">
      <c r="C5" s="5" t="s">
        <v>19</v>
      </c>
      <c r="L5" s="5" t="s">
        <v>8</v>
      </c>
      <c r="N5" s="5" t="s">
        <v>26</v>
      </c>
    </row>
    <row r="6" spans="3:14" ht="12.75">
      <c r="C6" t="s">
        <v>1</v>
      </c>
      <c r="L6" t="s">
        <v>75</v>
      </c>
      <c r="N6" t="s">
        <v>73</v>
      </c>
    </row>
    <row r="7" spans="12:14" ht="12.75">
      <c r="L7" t="s">
        <v>76</v>
      </c>
      <c r="N7" t="s">
        <v>74</v>
      </c>
    </row>
    <row r="8" spans="3:6" ht="12.75">
      <c r="C8" s="5" t="s">
        <v>16</v>
      </c>
      <c r="F8" s="14">
        <f>Calculatrice!K11</f>
        <v>0</v>
      </c>
    </row>
    <row r="9" spans="3:6" ht="12.75">
      <c r="C9" s="5" t="s">
        <v>17</v>
      </c>
      <c r="F9" s="14">
        <f>IF(Calculatrice!L10=" pouces",(Calculatrice!J9*0.0254),(Calculatrice!J9/100))</f>
        <v>0</v>
      </c>
    </row>
    <row r="10" spans="3:7" ht="12.75">
      <c r="C10" s="5" t="s">
        <v>18</v>
      </c>
      <c r="F10" s="14" t="e">
        <f>(F8/F9)*0.2</f>
        <v>#DIV/0!</v>
      </c>
      <c r="G10" t="s">
        <v>7</v>
      </c>
    </row>
    <row r="11" spans="6:7" ht="12.75">
      <c r="F11" s="14" t="e">
        <f>F10*0.404685642</f>
        <v>#DIV/0!</v>
      </c>
      <c r="G11" t="s">
        <v>20</v>
      </c>
    </row>
    <row r="12" spans="6:7" ht="12.75">
      <c r="F12" s="14" t="e">
        <f>F10*0.106906637</f>
        <v>#DIV/0!</v>
      </c>
      <c r="G12" t="s">
        <v>21</v>
      </c>
    </row>
    <row r="13" spans="6:7" ht="12.75">
      <c r="F13" s="14" t="e">
        <f>F10*0.0890183597</f>
        <v>#DIV/0!</v>
      </c>
      <c r="G13" t="s">
        <v>22</v>
      </c>
    </row>
    <row r="14" spans="3:7" ht="12.75">
      <c r="C14" t="s">
        <v>24</v>
      </c>
      <c r="F14" s="12" t="e">
        <f>SUM(Calculatrice!D21:D100)/Calculatrice!I13</f>
        <v>#DIV/0!</v>
      </c>
      <c r="G14" t="s">
        <v>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Jason S.T. Deveau</dc:creator>
  <cp:keywords/>
  <dc:description/>
  <cp:lastModifiedBy>Bauman, Jamie (OMAFRA)</cp:lastModifiedBy>
  <dcterms:created xsi:type="dcterms:W3CDTF">2010-06-17T16:13:34Z</dcterms:created>
  <dcterms:modified xsi:type="dcterms:W3CDTF">2015-12-14T16:10:32Z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